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EstaPastaDeTrabalho" defaultThemeVersion="166925"/>
  <mc:AlternateContent xmlns:mc="http://schemas.openxmlformats.org/markup-compatibility/2006">
    <mc:Choice Requires="x15">
      <x15ac:absPath xmlns:x15ac="http://schemas.microsoft.com/office/spreadsheetml/2010/11/ac" url="C:\Users\Monica\Documents\MESTRADO ISIS\"/>
    </mc:Choice>
  </mc:AlternateContent>
  <xr:revisionPtr revIDLastSave="0" documentId="8_{AED5858F-1D42-4908-8574-F43FA5E45391}" xr6:coauthVersionLast="47" xr6:coauthVersionMax="47" xr10:uidLastSave="{00000000-0000-0000-0000-000000000000}"/>
  <workbookProtection lockStructure="1"/>
  <bookViews>
    <workbookView xWindow="-120" yWindow="-120" windowWidth="20730" windowHeight="11310" tabRatio="893" xr2:uid="{680EF46B-D114-479A-96FC-92510A4409A0}"/>
  </bookViews>
  <sheets>
    <sheet name="ALUNO" sheetId="4" r:id="rId1"/>
    <sheet name="Orientações" sheetId="25" r:id="rId2"/>
    <sheet name="I - PRÉ" sheetId="7" r:id="rId3"/>
    <sheet name="II - INTENCIONAL" sheetId="13" r:id="rId4"/>
    <sheet name="III - NÃO CONVENCIONAL" sheetId="6" r:id="rId5"/>
    <sheet name="IV - CONVENCIONAL " sheetId="14" r:id="rId6"/>
    <sheet name="V - S. CONCRETOS" sheetId="15" r:id="rId7"/>
    <sheet name="VI - S. ABSTRATOS" sheetId="20" r:id="rId8"/>
    <sheet name="VII - LINGUAGEM" sheetId="22" r:id="rId9"/>
    <sheet name="MATRIZ DE COMUNICAÇÃO" sheetId="5" r:id="rId10"/>
    <sheet name="I. Calculo" sheetId="11" state="hidden" r:id="rId11"/>
    <sheet name="II. Calculo" sheetId="12" state="hidden" r:id="rId12"/>
    <sheet name="III. Calculo" sheetId="16" state="hidden" r:id="rId13"/>
    <sheet name="IV  Calculo" sheetId="17" state="hidden" r:id="rId14"/>
    <sheet name="V Calculo" sheetId="19" state="hidden" r:id="rId15"/>
    <sheet name="VI Caculo" sheetId="23" state="hidden" r:id="rId16"/>
    <sheet name="VII Calculo" sheetId="24" state="hidden" r:id="rId17"/>
  </sheets>
  <definedNames>
    <definedName name="_xlnm.Print_Area" localSheetId="2">'I - PRÉ'!$B$1:$L$19</definedName>
    <definedName name="_xlnm.Print_Area" localSheetId="10">'I. Calculo'!$B$1:$L$19</definedName>
    <definedName name="_xlnm.Print_Area" localSheetId="3">'II - INTENCIONAL'!$B$1:$O$28</definedName>
    <definedName name="_xlnm.Print_Area" localSheetId="11">'II. Calculo'!$B$1:$O$28</definedName>
    <definedName name="_xlnm.Print_Area" localSheetId="4">'III - NÃO CONVENCIONAL'!$B$1:$R$45</definedName>
    <definedName name="_xlnm.Print_Area" localSheetId="12">'III. Calculo'!$B$1:$R$45</definedName>
    <definedName name="_xlnm.Print_Area" localSheetId="13">'IV  Calculo'!$B$1:$I$60</definedName>
    <definedName name="_xlnm.Print_Area" localSheetId="5">'IV - CONVENCIONAL '!$B$1:$I$60</definedName>
    <definedName name="_xlnm.Print_Area" localSheetId="6">'V - S. CONCRETOS'!$B$1:$I$70</definedName>
    <definedName name="_xlnm.Print_Area" localSheetId="14">'V Calculo'!$B$1:$I$70</definedName>
    <definedName name="_xlnm.Print_Area" localSheetId="7">'VI - S. ABSTRATOS'!$B$1:$F$122</definedName>
    <definedName name="_xlnm.Print_Area" localSheetId="15">'VI Caculo'!$B$1:$F$122</definedName>
    <definedName name="_xlnm.Print_Area" localSheetId="8">'VII - LINGUAGEM'!$B$1:$G$87</definedName>
    <definedName name="_xlnm.Print_Titles" localSheetId="4">'III - NÃO CONVENCIONAL'!$1:$3</definedName>
    <definedName name="_xlnm.Print_Titles" localSheetId="12">'III. Calculo'!$1:$3</definedName>
    <definedName name="_xlnm.Print_Titles" localSheetId="13">'IV  Calculo'!$1:$3</definedName>
    <definedName name="_xlnm.Print_Titles" localSheetId="5">'IV - CONVENCIONAL '!$1:$3</definedName>
    <definedName name="_xlnm.Print_Titles" localSheetId="6">'V - S. CONCRETOS'!$1:$3</definedName>
    <definedName name="_xlnm.Print_Titles" localSheetId="14">'V Calculo'!$1:$3</definedName>
    <definedName name="_xlnm.Print_Titles" localSheetId="7">'VI - S. ABSTRATOS'!$1:$2</definedName>
    <definedName name="_xlnm.Print_Titles" localSheetId="15">'VI Caculo'!$1:$2</definedName>
    <definedName name="_xlnm.Print_Titles" localSheetId="8">'VII - LINGUAGEM'!$1:$2</definedName>
    <definedName name="_xlnm.Print_Titles" localSheetId="16">'VII Calculo'!$1:$2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19" l="1"/>
  <c r="E38" i="19" s="1"/>
  <c r="K62" i="17"/>
  <c r="H45" i="19"/>
  <c r="E84" i="24"/>
  <c r="E79" i="24"/>
  <c r="E74" i="24"/>
  <c r="E69" i="24"/>
  <c r="E64" i="24"/>
  <c r="E59" i="24"/>
  <c r="E54" i="24"/>
  <c r="E49" i="24"/>
  <c r="E44" i="24"/>
  <c r="E39" i="24"/>
  <c r="E34" i="24"/>
  <c r="E29" i="24"/>
  <c r="E24" i="24"/>
  <c r="E19" i="24"/>
  <c r="E14" i="24"/>
  <c r="E9" i="24"/>
  <c r="E4" i="24"/>
  <c r="E120" i="23"/>
  <c r="E119" i="23"/>
  <c r="E118" i="23"/>
  <c r="E117" i="23"/>
  <c r="D117" i="23" s="1"/>
  <c r="E116" i="23"/>
  <c r="E113" i="23"/>
  <c r="E112" i="23"/>
  <c r="E111" i="23"/>
  <c r="E110" i="23"/>
  <c r="D110" i="23" s="1"/>
  <c r="E109" i="23"/>
  <c r="E106" i="23"/>
  <c r="E105" i="23"/>
  <c r="E104" i="23"/>
  <c r="E103" i="23"/>
  <c r="E102" i="23"/>
  <c r="E99" i="23"/>
  <c r="E98" i="23"/>
  <c r="E97" i="23"/>
  <c r="E96" i="23"/>
  <c r="E95" i="23"/>
  <c r="D95" i="23" s="1"/>
  <c r="E92" i="23"/>
  <c r="E91" i="23"/>
  <c r="E90" i="23"/>
  <c r="E89" i="23"/>
  <c r="E88" i="23"/>
  <c r="E85" i="23"/>
  <c r="E84" i="23"/>
  <c r="E83" i="23"/>
  <c r="E82" i="23"/>
  <c r="E81" i="23"/>
  <c r="D81" i="23" s="1"/>
  <c r="E78" i="23"/>
  <c r="E77" i="23"/>
  <c r="E76" i="23"/>
  <c r="E75" i="23"/>
  <c r="E74" i="23"/>
  <c r="D74" i="23" s="1"/>
  <c r="D88" i="23"/>
  <c r="E71" i="23"/>
  <c r="E70" i="23"/>
  <c r="E69" i="23"/>
  <c r="E68" i="23"/>
  <c r="E67" i="23"/>
  <c r="E64" i="23"/>
  <c r="E63" i="23"/>
  <c r="E62" i="23"/>
  <c r="E61" i="23"/>
  <c r="E60" i="23"/>
  <c r="E57" i="23"/>
  <c r="E56" i="23"/>
  <c r="E55" i="23"/>
  <c r="E54" i="23"/>
  <c r="E53" i="23"/>
  <c r="E52" i="23" s="1"/>
  <c r="E50" i="23"/>
  <c r="D50" i="23" s="1"/>
  <c r="E49" i="23"/>
  <c r="E48" i="23"/>
  <c r="E47" i="23"/>
  <c r="E46" i="23"/>
  <c r="D46" i="23" s="1"/>
  <c r="E43" i="23"/>
  <c r="E42" i="23"/>
  <c r="E41" i="23"/>
  <c r="E40" i="23"/>
  <c r="E39" i="23"/>
  <c r="E36" i="23"/>
  <c r="D36" i="23" s="1"/>
  <c r="E35" i="23"/>
  <c r="E34" i="23"/>
  <c r="E33" i="23"/>
  <c r="E32" i="23"/>
  <c r="E29" i="23"/>
  <c r="D29" i="23" s="1"/>
  <c r="E28" i="23"/>
  <c r="E27" i="23"/>
  <c r="E26" i="23"/>
  <c r="E25" i="23"/>
  <c r="D25" i="23" s="1"/>
  <c r="E22" i="23"/>
  <c r="D22" i="23" s="1"/>
  <c r="E21" i="23"/>
  <c r="E20" i="23"/>
  <c r="E19" i="23"/>
  <c r="E18" i="23"/>
  <c r="D18" i="23" s="1"/>
  <c r="E15" i="23"/>
  <c r="E14" i="23"/>
  <c r="D14" i="23" s="1"/>
  <c r="E13" i="23"/>
  <c r="E12" i="23"/>
  <c r="E11" i="23"/>
  <c r="D11" i="23" s="1"/>
  <c r="E8" i="23"/>
  <c r="E7" i="23"/>
  <c r="E6" i="23"/>
  <c r="E5" i="23"/>
  <c r="E4" i="23"/>
  <c r="D102" i="23"/>
  <c r="D67" i="23"/>
  <c r="D60" i="23"/>
  <c r="D43" i="23"/>
  <c r="D39" i="23"/>
  <c r="E66" i="23" l="1"/>
  <c r="E115" i="23"/>
  <c r="E59" i="23"/>
  <c r="E38" i="23"/>
  <c r="D116" i="23"/>
  <c r="E108" i="23"/>
  <c r="E94" i="23"/>
  <c r="E87" i="23"/>
  <c r="E80" i="23"/>
  <c r="E73" i="23"/>
  <c r="E45" i="23"/>
  <c r="E31" i="23"/>
  <c r="D32" i="23"/>
  <c r="E10" i="23"/>
  <c r="E101" i="23"/>
  <c r="E89" i="24"/>
  <c r="S32" i="5" s="1"/>
  <c r="D109" i="23"/>
  <c r="E24" i="23"/>
  <c r="E17" i="23"/>
  <c r="E124" i="23"/>
  <c r="P27" i="5" s="1"/>
  <c r="E3" i="23"/>
  <c r="D117" i="20"/>
  <c r="D116" i="20"/>
  <c r="D110" i="20"/>
  <c r="D109" i="20"/>
  <c r="D102" i="20"/>
  <c r="D95" i="20"/>
  <c r="D88" i="20"/>
  <c r="D81" i="20"/>
  <c r="D74" i="20"/>
  <c r="D67" i="20"/>
  <c r="D60" i="20"/>
  <c r="D50" i="20"/>
  <c r="D46" i="20"/>
  <c r="D43" i="20"/>
  <c r="D39" i="20"/>
  <c r="D36" i="20"/>
  <c r="D32" i="20"/>
  <c r="D29" i="20"/>
  <c r="D25" i="20"/>
  <c r="D22" i="20"/>
  <c r="D18" i="20"/>
  <c r="D14" i="20"/>
  <c r="D11" i="20"/>
  <c r="E44" i="19"/>
  <c r="H68" i="19"/>
  <c r="G68" i="19" s="1"/>
  <c r="H67" i="19"/>
  <c r="G67" i="19" s="1"/>
  <c r="E67" i="19"/>
  <c r="E63" i="19"/>
  <c r="H64" i="19"/>
  <c r="H63" i="19"/>
  <c r="G63" i="19" s="1"/>
  <c r="H60" i="19"/>
  <c r="G60" i="19" s="1"/>
  <c r="H57" i="19"/>
  <c r="G57" i="19" s="1"/>
  <c r="H54" i="19"/>
  <c r="E53" i="19" s="1"/>
  <c r="H51" i="19"/>
  <c r="E50" i="19" s="1"/>
  <c r="H48" i="19"/>
  <c r="G48" i="19" s="1"/>
  <c r="H42" i="19"/>
  <c r="G42" i="19" s="1"/>
  <c r="H36" i="19"/>
  <c r="H35" i="19"/>
  <c r="H34" i="19"/>
  <c r="G34" i="19" s="1"/>
  <c r="H31" i="19"/>
  <c r="G31" i="19" s="1"/>
  <c r="H30" i="19"/>
  <c r="H29" i="19"/>
  <c r="G29" i="19" s="1"/>
  <c r="E34" i="19"/>
  <c r="E29" i="19"/>
  <c r="H26" i="19"/>
  <c r="H25" i="19"/>
  <c r="H24" i="19"/>
  <c r="G24" i="19" s="1"/>
  <c r="E24" i="19"/>
  <c r="E19" i="19"/>
  <c r="H21" i="19"/>
  <c r="H20" i="19"/>
  <c r="H19" i="19"/>
  <c r="G19" i="19" s="1"/>
  <c r="H16" i="19"/>
  <c r="G16" i="19" s="1"/>
  <c r="H15" i="19"/>
  <c r="H14" i="19"/>
  <c r="G14" i="19" s="1"/>
  <c r="E14" i="19"/>
  <c r="H11" i="19"/>
  <c r="H10" i="19"/>
  <c r="G10" i="19" s="1"/>
  <c r="H9" i="19"/>
  <c r="H6" i="19"/>
  <c r="H5" i="19"/>
  <c r="G64" i="19"/>
  <c r="G45" i="19"/>
  <c r="G39" i="19"/>
  <c r="G36" i="19"/>
  <c r="G26" i="19"/>
  <c r="G21" i="19"/>
  <c r="G68" i="15"/>
  <c r="G67" i="15"/>
  <c r="G60" i="15"/>
  <c r="G36" i="15"/>
  <c r="G34" i="15"/>
  <c r="H58" i="17"/>
  <c r="G58" i="17" s="1"/>
  <c r="H57" i="17"/>
  <c r="G57" i="17" s="1"/>
  <c r="E57" i="17"/>
  <c r="E56" i="17" s="1"/>
  <c r="E48" i="17"/>
  <c r="E51" i="17"/>
  <c r="H54" i="17"/>
  <c r="G54" i="17" s="1"/>
  <c r="H53" i="17"/>
  <c r="H52" i="17"/>
  <c r="H51" i="17"/>
  <c r="H48" i="17"/>
  <c r="G48" i="17" s="1"/>
  <c r="H45" i="17"/>
  <c r="G45" i="17" s="1"/>
  <c r="E35" i="17"/>
  <c r="E38" i="17"/>
  <c r="E41" i="17"/>
  <c r="E44" i="17"/>
  <c r="H44" i="17"/>
  <c r="G44" i="17" s="1"/>
  <c r="H41" i="17"/>
  <c r="G41" i="17" s="1"/>
  <c r="H38" i="17"/>
  <c r="H35" i="17"/>
  <c r="G35" i="17" s="1"/>
  <c r="H32" i="17"/>
  <c r="G32" i="17" s="1"/>
  <c r="H31" i="17"/>
  <c r="G31" i="17" s="1"/>
  <c r="E31" i="17"/>
  <c r="E23" i="17"/>
  <c r="E27" i="17"/>
  <c r="H28" i="17"/>
  <c r="G28" i="17" s="1"/>
  <c r="H27" i="17"/>
  <c r="H24" i="17"/>
  <c r="G24" i="17" s="1"/>
  <c r="H23" i="17"/>
  <c r="G23" i="17" s="1"/>
  <c r="H20" i="17"/>
  <c r="G20" i="17" s="1"/>
  <c r="H19" i="17"/>
  <c r="E19" i="17"/>
  <c r="H16" i="17"/>
  <c r="G16" i="17" s="1"/>
  <c r="H15" i="17"/>
  <c r="E15" i="17"/>
  <c r="E10" i="17"/>
  <c r="H12" i="17"/>
  <c r="H11" i="17"/>
  <c r="G11" i="17" s="1"/>
  <c r="H10" i="17"/>
  <c r="G10" i="17" s="1"/>
  <c r="H7" i="17"/>
  <c r="H6" i="17"/>
  <c r="H5" i="17"/>
  <c r="E5" i="17"/>
  <c r="Q43" i="16"/>
  <c r="Q42" i="16"/>
  <c r="Q39" i="16"/>
  <c r="Q38" i="16"/>
  <c r="Q37" i="16"/>
  <c r="N42" i="16"/>
  <c r="N37" i="16"/>
  <c r="K42" i="16"/>
  <c r="K37" i="16"/>
  <c r="H43" i="16"/>
  <c r="H42" i="16"/>
  <c r="H38" i="16"/>
  <c r="H37" i="16"/>
  <c r="Q34" i="16"/>
  <c r="Q33" i="16"/>
  <c r="Q32" i="16"/>
  <c r="N32" i="16"/>
  <c r="E33" i="16"/>
  <c r="E32" i="16"/>
  <c r="Q29" i="16"/>
  <c r="Q28" i="16"/>
  <c r="N28" i="16"/>
  <c r="E29" i="16"/>
  <c r="E28" i="16"/>
  <c r="Q24" i="16"/>
  <c r="Q23" i="16"/>
  <c r="Q22" i="16"/>
  <c r="N22" i="16"/>
  <c r="K23" i="16"/>
  <c r="K22" i="16"/>
  <c r="H24" i="16"/>
  <c r="H23" i="16"/>
  <c r="H22" i="16"/>
  <c r="E25" i="16"/>
  <c r="E24" i="16"/>
  <c r="E23" i="16"/>
  <c r="E22" i="16"/>
  <c r="E19" i="16"/>
  <c r="Q16" i="16"/>
  <c r="N16" i="16"/>
  <c r="K17" i="16"/>
  <c r="K16" i="16"/>
  <c r="H17" i="16"/>
  <c r="H16" i="16"/>
  <c r="E17" i="16"/>
  <c r="E16" i="16"/>
  <c r="Q13" i="16"/>
  <c r="Q12" i="16"/>
  <c r="Q11" i="16"/>
  <c r="N11" i="16"/>
  <c r="K12" i="16"/>
  <c r="K11" i="16"/>
  <c r="H13" i="16"/>
  <c r="H12" i="16"/>
  <c r="H11" i="16"/>
  <c r="E13" i="16"/>
  <c r="E12" i="16"/>
  <c r="E11" i="16"/>
  <c r="Q5" i="16"/>
  <c r="N5" i="16"/>
  <c r="K7" i="16"/>
  <c r="K6" i="16"/>
  <c r="K5" i="16"/>
  <c r="H7" i="16"/>
  <c r="H6" i="16"/>
  <c r="H5" i="16"/>
  <c r="E8" i="16"/>
  <c r="E7" i="16"/>
  <c r="E6" i="16"/>
  <c r="N23" i="12"/>
  <c r="M23" i="12" s="1"/>
  <c r="K24" i="12"/>
  <c r="J24" i="12" s="1"/>
  <c r="K23" i="12"/>
  <c r="J23" i="12" s="1"/>
  <c r="H25" i="12"/>
  <c r="G25" i="12" s="1"/>
  <c r="H24" i="12"/>
  <c r="H23" i="12"/>
  <c r="G23" i="12" s="1"/>
  <c r="E26" i="12"/>
  <c r="D26" i="12" s="1"/>
  <c r="E25" i="12"/>
  <c r="D25" i="12" s="1"/>
  <c r="E24" i="12"/>
  <c r="E23" i="12"/>
  <c r="N16" i="12"/>
  <c r="M16" i="12" s="1"/>
  <c r="K17" i="12"/>
  <c r="J17" i="12" s="1"/>
  <c r="K16" i="12"/>
  <c r="J16" i="12" s="1"/>
  <c r="H18" i="12"/>
  <c r="G18" i="12" s="1"/>
  <c r="H17" i="12"/>
  <c r="G17" i="12" s="1"/>
  <c r="H16" i="12"/>
  <c r="G16" i="12" s="1"/>
  <c r="E20" i="12"/>
  <c r="D20" i="12" s="1"/>
  <c r="E19" i="12"/>
  <c r="D19" i="12" s="1"/>
  <c r="E18" i="12"/>
  <c r="D18" i="12" s="1"/>
  <c r="E17" i="12"/>
  <c r="D17" i="12" s="1"/>
  <c r="E16" i="12"/>
  <c r="N11" i="12"/>
  <c r="M11" i="12" s="1"/>
  <c r="K12" i="12"/>
  <c r="J12" i="12" s="1"/>
  <c r="K11" i="12"/>
  <c r="J11" i="12" s="1"/>
  <c r="H13" i="12"/>
  <c r="G13" i="12" s="1"/>
  <c r="H12" i="12"/>
  <c r="G12" i="12" s="1"/>
  <c r="H11" i="12"/>
  <c r="G11" i="12" s="1"/>
  <c r="E13" i="12"/>
  <c r="D13" i="12" s="1"/>
  <c r="E12" i="12"/>
  <c r="D12" i="12" s="1"/>
  <c r="E11" i="12"/>
  <c r="N5" i="12"/>
  <c r="M5" i="12" s="1"/>
  <c r="K7" i="12"/>
  <c r="J7" i="12" s="1"/>
  <c r="K6" i="12"/>
  <c r="J6" i="12" s="1"/>
  <c r="K5" i="12"/>
  <c r="J5" i="12" s="1"/>
  <c r="H8" i="12"/>
  <c r="G8" i="12" s="1"/>
  <c r="H7" i="12"/>
  <c r="G7" i="12" s="1"/>
  <c r="H6" i="12"/>
  <c r="G6" i="12" s="1"/>
  <c r="H5" i="12"/>
  <c r="G5" i="12" s="1"/>
  <c r="E8" i="12"/>
  <c r="D8" i="12" s="1"/>
  <c r="E7" i="12"/>
  <c r="E6" i="12"/>
  <c r="E5" i="12"/>
  <c r="D5" i="12" s="1"/>
  <c r="E5" i="16"/>
  <c r="G51" i="17"/>
  <c r="G38" i="17"/>
  <c r="G27" i="17"/>
  <c r="G19" i="17"/>
  <c r="G64" i="15"/>
  <c r="G63" i="15"/>
  <c r="G57" i="15"/>
  <c r="G54" i="15"/>
  <c r="G51" i="15"/>
  <c r="G48" i="15"/>
  <c r="G45" i="15"/>
  <c r="G42" i="15"/>
  <c r="G39" i="15"/>
  <c r="G31" i="15"/>
  <c r="G29" i="15"/>
  <c r="G26" i="15"/>
  <c r="G24" i="15"/>
  <c r="G21" i="15"/>
  <c r="G19" i="15"/>
  <c r="G16" i="15"/>
  <c r="G14" i="15"/>
  <c r="G10" i="15"/>
  <c r="G9" i="15"/>
  <c r="G58" i="14"/>
  <c r="G57" i="14"/>
  <c r="G54" i="14"/>
  <c r="G51" i="14"/>
  <c r="G48" i="14"/>
  <c r="G45" i="14"/>
  <c r="G44" i="14"/>
  <c r="G41" i="14"/>
  <c r="G38" i="14"/>
  <c r="G35" i="14"/>
  <c r="G32" i="14"/>
  <c r="G31" i="14"/>
  <c r="G28" i="14"/>
  <c r="G27" i="14"/>
  <c r="G24" i="14"/>
  <c r="G23" i="14"/>
  <c r="G20" i="14"/>
  <c r="G19" i="14"/>
  <c r="G16" i="14"/>
  <c r="G15" i="14"/>
  <c r="G11" i="14"/>
  <c r="G10" i="14"/>
  <c r="D24" i="12"/>
  <c r="D23" i="12"/>
  <c r="G24" i="12"/>
  <c r="K17" i="11"/>
  <c r="J17" i="11" s="1"/>
  <c r="K16" i="11"/>
  <c r="J16" i="11" s="1"/>
  <c r="K15" i="11"/>
  <c r="J15" i="11" s="1"/>
  <c r="H16" i="11"/>
  <c r="G16" i="11" s="1"/>
  <c r="H15" i="11"/>
  <c r="G15" i="11" s="1"/>
  <c r="E16" i="11"/>
  <c r="E15" i="11"/>
  <c r="D15" i="11" s="1"/>
  <c r="K11" i="11"/>
  <c r="J11" i="11" s="1"/>
  <c r="K10" i="11"/>
  <c r="J10" i="11" s="1"/>
  <c r="E12" i="11"/>
  <c r="D12" i="11" s="1"/>
  <c r="E11" i="11"/>
  <c r="D11" i="11" s="1"/>
  <c r="E10" i="11"/>
  <c r="H11" i="11"/>
  <c r="G11" i="11" s="1"/>
  <c r="H10" i="11"/>
  <c r="K5" i="11"/>
  <c r="K6" i="11"/>
  <c r="K7" i="11"/>
  <c r="H5" i="11"/>
  <c r="H6" i="11"/>
  <c r="H7" i="11"/>
  <c r="E5" i="11"/>
  <c r="E6" i="11"/>
  <c r="E7" i="11"/>
  <c r="J7" i="11"/>
  <c r="G7" i="11"/>
  <c r="D7" i="11"/>
  <c r="J6" i="11"/>
  <c r="G6" i="11"/>
  <c r="D6" i="11"/>
  <c r="J5" i="11"/>
  <c r="G5" i="11"/>
  <c r="D5" i="11"/>
  <c r="Q2" i="5"/>
  <c r="C2" i="5"/>
  <c r="K2" i="5"/>
  <c r="E26" i="17" l="1"/>
  <c r="E9" i="11"/>
  <c r="E66" i="19"/>
  <c r="E72" i="19"/>
  <c r="E47" i="17"/>
  <c r="E62" i="17"/>
  <c r="E47" i="16"/>
  <c r="E27" i="16"/>
  <c r="D16" i="12"/>
  <c r="E15" i="12"/>
  <c r="E59" i="19"/>
  <c r="E8" i="19"/>
  <c r="E28" i="19"/>
  <c r="E62" i="19"/>
  <c r="D7" i="12"/>
  <c r="E30" i="12"/>
  <c r="Q32" i="5"/>
  <c r="D32" i="5"/>
  <c r="N32" i="5"/>
  <c r="H32" i="5"/>
  <c r="R32" i="5"/>
  <c r="E32" i="5"/>
  <c r="G32" i="5"/>
  <c r="L32" i="5"/>
  <c r="F32" i="5"/>
  <c r="I32" i="5"/>
  <c r="K32" i="5"/>
  <c r="P32" i="5"/>
  <c r="J32" i="5"/>
  <c r="M32" i="5"/>
  <c r="O32" i="5"/>
  <c r="C32" i="5"/>
  <c r="S27" i="5"/>
  <c r="H27" i="5"/>
  <c r="O27" i="5"/>
  <c r="R27" i="5"/>
  <c r="Q27" i="5"/>
  <c r="G27" i="5"/>
  <c r="K27" i="5"/>
  <c r="N27" i="5"/>
  <c r="M27" i="5"/>
  <c r="I27" i="5"/>
  <c r="D27" i="5"/>
  <c r="J27" i="5"/>
  <c r="F27" i="5"/>
  <c r="L27" i="5"/>
  <c r="C27" i="5"/>
  <c r="E27" i="5"/>
  <c r="E33" i="19"/>
  <c r="E23" i="19"/>
  <c r="E47" i="19"/>
  <c r="G9" i="19"/>
  <c r="E18" i="19"/>
  <c r="E13" i="19"/>
  <c r="E4" i="19"/>
  <c r="E50" i="17"/>
  <c r="E40" i="17"/>
  <c r="E34" i="17"/>
  <c r="E18" i="17"/>
  <c r="E14" i="17"/>
  <c r="E9" i="17"/>
  <c r="E43" i="17"/>
  <c r="E37" i="17"/>
  <c r="E30" i="17"/>
  <c r="E22" i="17"/>
  <c r="G15" i="17"/>
  <c r="E4" i="17"/>
  <c r="E31" i="16"/>
  <c r="E36" i="16"/>
  <c r="E15" i="16"/>
  <c r="E41" i="16"/>
  <c r="E21" i="16"/>
  <c r="E10" i="16"/>
  <c r="E4" i="16"/>
  <c r="E22" i="12"/>
  <c r="E10" i="12"/>
  <c r="E4" i="12"/>
  <c r="D6" i="12"/>
  <c r="G54" i="19"/>
  <c r="G51" i="19"/>
  <c r="E41" i="19"/>
  <c r="E56" i="19"/>
  <c r="E14" i="11"/>
  <c r="D10" i="11"/>
  <c r="E21" i="11"/>
  <c r="E4" i="11"/>
  <c r="D16" i="11"/>
  <c r="G10" i="11"/>
  <c r="D11" i="12"/>
  <c r="G12" i="5" l="1"/>
  <c r="E18" i="5"/>
  <c r="Q22" i="5"/>
  <c r="M22" i="5"/>
  <c r="I22" i="5"/>
  <c r="E22" i="5"/>
  <c r="N22" i="5"/>
  <c r="P22" i="5"/>
  <c r="L22" i="5"/>
  <c r="H22" i="5"/>
  <c r="D22" i="5"/>
  <c r="J22" i="5"/>
  <c r="S22" i="5"/>
  <c r="O22" i="5"/>
  <c r="K22" i="5"/>
  <c r="G22" i="5"/>
  <c r="C22" i="5"/>
  <c r="R22" i="5"/>
  <c r="F22" i="5"/>
  <c r="K18" i="5"/>
  <c r="Q18" i="5"/>
  <c r="L18" i="5"/>
  <c r="J18" i="5"/>
  <c r="C18" i="5"/>
  <c r="P18" i="5"/>
  <c r="F18" i="5"/>
  <c r="H18" i="5"/>
  <c r="G18" i="5"/>
  <c r="M18" i="5"/>
  <c r="N18" i="5"/>
  <c r="O18" i="5"/>
  <c r="D18" i="5"/>
  <c r="C12" i="5"/>
  <c r="D12" i="5"/>
  <c r="J12" i="5"/>
  <c r="F12" i="5"/>
  <c r="H12" i="5"/>
  <c r="K12" i="5"/>
  <c r="E12" i="5"/>
  <c r="J7" i="5"/>
  <c r="C7" i="5"/>
  <c r="D7" i="5"/>
  <c r="F7" i="5"/>
  <c r="J3" i="5"/>
  <c r="D3" i="5"/>
  <c r="C3" i="5"/>
</calcChain>
</file>

<file path=xl/sharedStrings.xml><?xml version="1.0" encoding="utf-8"?>
<sst xmlns="http://schemas.openxmlformats.org/spreadsheetml/2006/main" count="1517" uniqueCount="400">
  <si>
    <t>SEÇÃO</t>
  </si>
  <si>
    <t>O QUE OBSERVAR EM SEUS MOVIMENTOS CORPORAIS?</t>
  </si>
  <si>
    <t>O QUE OBSERVAR EM SUAS EXPRESSÕES FACIAIS?</t>
  </si>
  <si>
    <t>O QUE OBSERVAR NOS PRIMEIROS SONS?</t>
  </si>
  <si>
    <t>A.1</t>
  </si>
  <si>
    <t>NÃO OBSERVADO</t>
  </si>
  <si>
    <t>EMERGENTE</t>
  </si>
  <si>
    <t>DOMINADO</t>
  </si>
  <si>
    <t>Escolher</t>
  </si>
  <si>
    <t>MATRIZ PERFIL DE COMUNICAÇÃO</t>
  </si>
  <si>
    <t xml:space="preserve"> Movimentação intensa nos braços e pernas;</t>
  </si>
  <si>
    <t>Faz caretas;</t>
  </si>
  <si>
    <t>Grita;</t>
  </si>
  <si>
    <t>Grunhe;</t>
  </si>
  <si>
    <t>Chora.</t>
  </si>
  <si>
    <t>COMPORTAMENTO 
PRÉ-INTENCIONAL</t>
  </si>
  <si>
    <t>Movimentos corporais</t>
  </si>
  <si>
    <t>Primeiros sons</t>
  </si>
  <si>
    <t>Expressões faciais</t>
  </si>
  <si>
    <t xml:space="preserve">II. Comportamento intencional: </t>
  </si>
  <si>
    <t xml:space="preserve">Movimentos corporais </t>
  </si>
  <si>
    <t xml:space="preserve">Primeiros sons </t>
  </si>
  <si>
    <t>Comportamento visual</t>
  </si>
  <si>
    <r>
      <t>III. Comunicação não convencional</t>
    </r>
    <r>
      <rPr>
        <sz val="8"/>
        <color theme="1"/>
        <rFont val="Arial"/>
        <family val="2"/>
      </rPr>
      <t xml:space="preserve">: </t>
    </r>
  </si>
  <si>
    <t>Gestos simples</t>
  </si>
  <si>
    <t>Símbolos de imagens</t>
  </si>
  <si>
    <t>Sons imitados</t>
  </si>
  <si>
    <t>Sinais manuais</t>
  </si>
  <si>
    <t>Palavras escritas</t>
  </si>
  <si>
    <t>Palavras em Braille</t>
  </si>
  <si>
    <r>
      <t>V. Uso de símbolos concretos</t>
    </r>
    <r>
      <rPr>
        <sz val="8"/>
        <color theme="1"/>
        <rFont val="Arial"/>
        <family val="2"/>
      </rPr>
      <t xml:space="preserve">: </t>
    </r>
  </si>
  <si>
    <t xml:space="preserve">Símbolos de objetos </t>
  </si>
  <si>
    <t>Palavras faladas</t>
  </si>
  <si>
    <t>VI. Uso de símbolos abstratos:</t>
  </si>
  <si>
    <r>
      <t>I. Comportamento 
pré-intencional</t>
    </r>
    <r>
      <rPr>
        <sz val="8"/>
        <color theme="1"/>
        <rFont val="Arial"/>
        <family val="2"/>
      </rPr>
      <t xml:space="preserve">: </t>
    </r>
  </si>
  <si>
    <t>INFORMAÇÃO</t>
  </si>
  <si>
    <t>SOCIAL</t>
  </si>
  <si>
    <t>OBTER</t>
  </si>
  <si>
    <t>REJEITAR</t>
  </si>
  <si>
    <t>PERFIL DA MATRIZ DE COMUNICAÇÃO</t>
  </si>
  <si>
    <r>
      <t>VII. Linguagem</t>
    </r>
    <r>
      <rPr>
        <sz val="8"/>
        <color theme="1"/>
        <rFont val="Arial"/>
        <family val="2"/>
      </rPr>
      <t xml:space="preserve">: </t>
    </r>
    <r>
      <rPr>
        <b/>
        <sz val="8"/>
        <color theme="1"/>
        <rFont val="Arial"/>
        <family val="2"/>
      </rPr>
      <t xml:space="preserve">
</t>
    </r>
    <r>
      <rPr>
        <sz val="8"/>
        <color theme="1"/>
        <rFont val="Arial"/>
        <family val="2"/>
      </rPr>
      <t>Combinação de dois ou mais símbolos</t>
    </r>
  </si>
  <si>
    <t xml:space="preserve">Aluno:  </t>
  </si>
  <si>
    <t xml:space="preserve">Como a criança reage para demonstrar que algo a está incomodando? (Exemplo: com dor, fome, assustada ou molhada ? </t>
  </si>
  <si>
    <t>Muda a postura (enrijece o corpo, se contorce);</t>
  </si>
  <si>
    <t>Movimentos com a cabeça (exemplo: afasta a cabeça, vira para o lado).</t>
  </si>
  <si>
    <t>Franze a testa;</t>
  </si>
  <si>
    <t>Levanta as sobrancelhas.</t>
  </si>
  <si>
    <t>Expressa comodidade</t>
  </si>
  <si>
    <t>A.2</t>
  </si>
  <si>
    <t>Como a criança faz para expressar que está confortável?</t>
  </si>
  <si>
    <t>Muda a postura (enrijece o corpo, relaxa);</t>
  </si>
  <si>
    <t>Movimentação com os braços e pernas (de forma intensa ou breve, por exemplo);</t>
  </si>
  <si>
    <t>Movimentos com a cabeça (para cima e para baixo).</t>
  </si>
  <si>
    <t>Gemidos;</t>
  </si>
  <si>
    <t>Gritinhos.</t>
  </si>
  <si>
    <t>Sorri;</t>
  </si>
  <si>
    <t>Pisca rapidamente.</t>
  </si>
  <si>
    <t>A.3</t>
  </si>
  <si>
    <t>Expressa interesse em outras pessoas</t>
  </si>
  <si>
    <t>Como a criança faz para demonstrar que está interessada em você ou outra pessoa?</t>
  </si>
  <si>
    <t>Expressa incômodo</t>
  </si>
  <si>
    <r>
      <rPr>
        <b/>
        <sz val="10"/>
        <color theme="1"/>
        <rFont val="Arial"/>
        <family val="2"/>
      </rPr>
      <t>Observação:</t>
    </r>
    <r>
      <rPr>
        <sz val="10"/>
        <color theme="1"/>
        <rFont val="Arial"/>
        <family val="2"/>
      </rPr>
      <t xml:space="preserve"> Se a criança apresenta mais comportamentos que parecem estar sob seu controle (DOMINADO), siga para a seção B.</t>
    </r>
  </si>
  <si>
    <r>
      <rPr>
        <b/>
        <sz val="10"/>
        <color theme="1"/>
        <rFont val="Arial"/>
        <family val="2"/>
      </rPr>
      <t>COMPORTAMENTO INTENCIONAL</t>
    </r>
    <r>
      <rPr>
        <sz val="10"/>
        <color theme="1"/>
        <rFont val="Arial"/>
        <family val="2"/>
      </rPr>
      <t>: Nesta etapa é possível observar a criança tem intencionalidade nas ações. No entanto, ela ainda não percebeu que para cada ação sua, terá uma reação do outro, exemplo: “se gritar, ganha algo para comer”. Dessa forma, “ainda não se comunica de maneira intencional”, significando que suas necessidades e desejos ainda podem ser interpretadas por meio de seu comportamento, movimentos corporais, expressões faciais, vocalizações e contato visual. (ROWLAND, 2011).</t>
    </r>
  </si>
  <si>
    <t>COMPORTAMENTO 
INTENCIONAL</t>
  </si>
  <si>
    <t>O QUE OBSERVAR NO CONTATO VISUAL?</t>
  </si>
  <si>
    <t>B.1</t>
  </si>
  <si>
    <t>B.2</t>
  </si>
  <si>
    <t>B.3</t>
  </si>
  <si>
    <t>B.4</t>
  </si>
  <si>
    <t>Movimentos de cabeça (mexe-a para o lado ou para trás);</t>
  </si>
  <si>
    <t>Movimentação agitando os braços, empurrando ou jogando objetos;</t>
  </si>
  <si>
    <t>Movimentação com as pernas, pisoteando o chão, por exemplo;</t>
  </si>
  <si>
    <t>Se afasta das pessoas ou objetos.</t>
  </si>
  <si>
    <t>Choraminga;</t>
  </si>
  <si>
    <t>Faz alvoroço.</t>
  </si>
  <si>
    <t>Levanta as sobrancelhas;</t>
  </si>
  <si>
    <t>Desvia o olhar do que lhe foi oferecido</t>
  </si>
  <si>
    <t>Movimentos de cabeça  (aproximando-a ou assentindo);</t>
  </si>
  <si>
    <t>Movimentação com os braços, agitando-os;</t>
  </si>
  <si>
    <t>Emite gemidos;</t>
  </si>
  <si>
    <t>Gritinhos;</t>
  </si>
  <si>
    <t>Mexe os lábios.</t>
  </si>
  <si>
    <t>Olha para as pessoas.</t>
  </si>
  <si>
    <t>Sorri (ou mexe os lábios);</t>
  </si>
  <si>
    <t>Aproxima-se do objeto desejado;</t>
  </si>
  <si>
    <t>Movimentação com a cabeça (aproximando-a ou assentindo);</t>
  </si>
  <si>
    <t>Pega o objeto desejado.</t>
  </si>
  <si>
    <t>Se aproxima da pessoa;</t>
  </si>
  <si>
    <r>
      <rPr>
        <b/>
        <sz val="10"/>
        <color theme="1"/>
        <rFont val="Arial"/>
        <family val="2"/>
      </rPr>
      <t>Observação:</t>
    </r>
    <r>
      <rPr>
        <sz val="10"/>
        <color theme="1"/>
        <rFont val="Arial"/>
        <family val="2"/>
      </rPr>
      <t xml:space="preserve"> Se a criança apresenta alguns comportamento indicando claramente a intenção de se comunicar (DOMINADO), siga para a seção C.</t>
    </r>
  </si>
  <si>
    <r>
      <rPr>
        <b/>
        <sz val="10"/>
        <color theme="1"/>
        <rFont val="Arial"/>
        <family val="2"/>
      </rPr>
      <t>COMPORTAMENTO PRÉ-INTENCIONAL</t>
    </r>
    <r>
      <rPr>
        <sz val="10"/>
        <color theme="1"/>
        <rFont val="Arial"/>
        <family val="2"/>
      </rPr>
      <t>: 
Nesta etapa a criança aparenta não possuir total controle acerca de seus comportamentos, no entanto, reage às principais sensações a partir de alguns movimentos corporais, vocalizações e expressões faciais, sendo possível perceber se a criança está com fome, com dor ou molhada, por exemplo. “Suas reações mostram como se sente”. (ROWLAND, 2011).</t>
    </r>
  </si>
  <si>
    <r>
      <rPr>
        <b/>
        <sz val="10"/>
        <color rgb="FF000000"/>
        <rFont val="Arial"/>
        <family val="2"/>
      </rPr>
      <t>Protestar</t>
    </r>
    <r>
      <rPr>
        <sz val="10"/>
        <color rgb="FF000000"/>
        <rFont val="Arial"/>
        <family val="2"/>
      </rPr>
      <t xml:space="preserve">
Como a criança demonstra rejeição a algo específico como: um objeto, uma comida participar de uma brincadeira, etc.?</t>
    </r>
  </si>
  <si>
    <r>
      <rPr>
        <b/>
        <sz val="10"/>
        <color rgb="FF000000"/>
        <rFont val="Arial"/>
        <family val="2"/>
      </rPr>
      <t>Continua uma ação</t>
    </r>
    <r>
      <rPr>
        <sz val="10"/>
        <color rgb="FF000000"/>
        <rFont val="Arial"/>
        <family val="2"/>
      </rPr>
      <t xml:space="preserve">
Como a criança demonstra que gostaria de continuar realizar uma ação, como brincar com um brinquedo, cantar uma música, fazer uma atividade?</t>
    </r>
  </si>
  <si>
    <r>
      <rPr>
        <b/>
        <sz val="10"/>
        <color rgb="FF000000"/>
        <rFont val="Arial"/>
        <family val="2"/>
      </rPr>
      <t>Obtém mais de algo</t>
    </r>
    <r>
      <rPr>
        <sz val="10"/>
        <color rgb="FF000000"/>
        <rFont val="Arial"/>
        <family val="2"/>
      </rPr>
      <t xml:space="preserve">
Como a criança demonstra que quer mais de algo específico, como comida ou brinquedo?</t>
    </r>
  </si>
  <si>
    <r>
      <rPr>
        <b/>
        <sz val="10"/>
        <color rgb="FF000000"/>
        <rFont val="Arial"/>
        <family val="2"/>
      </rPr>
      <t>Chama a atenção</t>
    </r>
    <r>
      <rPr>
        <sz val="10"/>
        <color rgb="FF000000"/>
        <rFont val="Arial"/>
        <family val="2"/>
      </rPr>
      <t xml:space="preserve">
Como a criança faz para chamar sua atenção?</t>
    </r>
  </si>
  <si>
    <t>Pisca rapidamente;</t>
  </si>
  <si>
    <t>I - Seção A.</t>
  </si>
  <si>
    <t>II - Seção B.</t>
  </si>
  <si>
    <r>
      <t xml:space="preserve">Nível III. COMUNICAÇÃO NÃO-CONVENCIONAL: </t>
    </r>
    <r>
      <rPr>
        <sz val="10"/>
        <color theme="1"/>
        <rFont val="Arial"/>
        <family val="2"/>
      </rPr>
      <t>Nesta etapa é possível observar que o comportamento da criança é pré-simbólico, e há intencionalidade para expressar suas necessidades ou desejos. Os comportamentos são “pré-simbólicos porque não implicam nenhum tipo de símbolo. Chamam-se “não-convencionais” porque não são socialmente aceitos por nós para usá-los quando crescemos: isto inclui movimentos corporais, vocalizações, expressões faciais e gestos simples (como puxar o braço das pessoas)”. (ROWLAND, 2011, p.09).</t>
    </r>
  </si>
  <si>
    <t>SEÇÃO C
Nível III</t>
  </si>
  <si>
    <t>COMPORTAMENTO
NÃO-CONVENCIONAL</t>
  </si>
  <si>
    <t>O QUE OBSERVAR NOS GESTOS SIMPLES?</t>
  </si>
  <si>
    <t>C.1</t>
  </si>
  <si>
    <t>C.2</t>
  </si>
  <si>
    <t>C.3</t>
  </si>
  <si>
    <t>C.4</t>
  </si>
  <si>
    <r>
      <rPr>
        <b/>
        <sz val="10"/>
        <color rgb="FF000000"/>
        <rFont val="Arial"/>
        <family val="2"/>
      </rPr>
      <t xml:space="preserve">Rejeita ou nega algo
</t>
    </r>
    <r>
      <rPr>
        <sz val="10"/>
        <color rgb="FF000000"/>
        <rFont val="Arial"/>
        <family val="2"/>
      </rPr>
      <t>Como a criança demonstra rejeição a algo específico como: um objeto, uma comida, participar de uma brincadeira, etc.?</t>
    </r>
  </si>
  <si>
    <r>
      <rPr>
        <b/>
        <sz val="10"/>
        <color rgb="FF000000"/>
        <rFont val="Arial"/>
        <family val="2"/>
      </rPr>
      <t xml:space="preserve">Pede para continuar uma ação 
</t>
    </r>
    <r>
      <rPr>
        <sz val="10"/>
        <color rgb="FF000000"/>
        <rFont val="Arial"/>
        <family val="2"/>
      </rPr>
      <t>Como a criança demonstra que gostaria de continuar realizar uma ação, como brincar com um brinquedo, cantar uma música, fazer uma atividade?</t>
    </r>
  </si>
  <si>
    <t>Movimentos corporais completos (exemplo: se contorce, dá voltas, gira o corpo);</t>
  </si>
  <si>
    <t>Movimentos de cabeça (exemplo: afastando-a ou jogando-a/virando-a para um lado);</t>
  </si>
  <si>
    <t>Movimentação de braços e mãos;</t>
  </si>
  <si>
    <t>Movimentação com as pernas (pisoteando, por exemplo);</t>
  </si>
  <si>
    <t>Franze as sobrancelhas;</t>
  </si>
  <si>
    <t>Faz caretas.</t>
  </si>
  <si>
    <t>Empurra o objeto ou a pessoa afastando-a.</t>
  </si>
  <si>
    <t>Movimentos de corporais completos (se balança, por exemplo);</t>
  </si>
  <si>
    <t>Movimentação com os braços (agitando-os, por exemplo);</t>
  </si>
  <si>
    <t>Risadas.</t>
  </si>
  <si>
    <t>Segura a mão da pessoa que realiza a ação com ela;</t>
  </si>
  <si>
    <t>Toca na pessoa que realiza a ação com ela;</t>
  </si>
  <si>
    <t>Inclina-se na direção ou dá leves batidinhas na pessoa que realiza a ação com ela.</t>
  </si>
  <si>
    <r>
      <rPr>
        <b/>
        <sz val="10"/>
        <color rgb="FF000000"/>
        <rFont val="Arial"/>
        <family val="2"/>
      </rPr>
      <t xml:space="preserve">Pede nova ação
</t>
    </r>
    <r>
      <rPr>
        <sz val="10"/>
        <color rgb="FF000000"/>
        <rFont val="Arial"/>
        <family val="2"/>
      </rPr>
      <t>Como a criança demonstra de maneira intencional que quer uma ação diferente da que esteja fazendo?</t>
    </r>
  </si>
  <si>
    <t>Movimentos corporais completos (exemplo: inclina para trás e volta todo o corpo, indicando que deseja uma nova ação);</t>
  </si>
  <si>
    <t>Movimentos de braços e mãos (exemplo: movimenta os braços indicando que deseja uma nova ação);</t>
  </si>
  <si>
    <t>Segura a mão da pessoa com quem quer interagir;</t>
  </si>
  <si>
    <t>Olha para o mediador.</t>
  </si>
  <si>
    <r>
      <rPr>
        <b/>
        <sz val="10"/>
        <color rgb="FF000000"/>
        <rFont val="Arial"/>
        <family val="2"/>
      </rPr>
      <t xml:space="preserve">Pede mais de um objeto
</t>
    </r>
    <r>
      <rPr>
        <sz val="10"/>
        <color rgb="FF000000"/>
        <rFont val="Arial"/>
        <family val="2"/>
      </rPr>
      <t>Como a criança demonstra de forma intencional que quer mais de algo depois de já ter tido um pouco disso, como um objeto, brinquedo ou comida, por exemplo?</t>
    </r>
  </si>
  <si>
    <t>Movimentos corporais completos (balança-se sobre o objeto, por exemplo);</t>
  </si>
  <si>
    <t>Movimenta a cabeça na direção do objeto desejado;</t>
  </si>
  <si>
    <t>Movimentação com as pernas;</t>
  </si>
  <si>
    <t>Vocalizações aproximadas;</t>
  </si>
  <si>
    <t>Olha o objeto desejado;</t>
  </si>
  <si>
    <t>Guia a mão da pessoa com quem está interagindo na direção do artigo desejado ou a puxa até o mesmo;</t>
  </si>
  <si>
    <t>Inclina-se na direção da pessoa com quem está interagindo ou dá batidinhas no objeto.</t>
  </si>
  <si>
    <r>
      <rPr>
        <b/>
        <sz val="10"/>
        <color rgb="FF000000"/>
        <rFont val="Arial"/>
        <family val="2"/>
      </rPr>
      <t xml:space="preserve">Escolhe
</t>
    </r>
    <r>
      <rPr>
        <sz val="10"/>
        <color rgb="FF000000"/>
        <rFont val="Arial"/>
        <family val="2"/>
      </rPr>
      <t xml:space="preserve">Como a criança escolhe de forma intencional entre dois ou mais objetos que lhes são oferecidos ao mesmo tempo? </t>
    </r>
  </si>
  <si>
    <t>Movimenta a cabeça na direção do objeto desejado.</t>
  </si>
  <si>
    <t>C.5</t>
  </si>
  <si>
    <t>Guia a mão da pessoa com quem está interagindo em direção ao artigo desejado;</t>
  </si>
  <si>
    <t>Inclina-se na direção do objeto desejado, tocando-o ou dando batidinhas no objeto (sem pegá-lo);</t>
  </si>
  <si>
    <t>C.6</t>
  </si>
  <si>
    <r>
      <rPr>
        <b/>
        <sz val="10"/>
        <color rgb="FF000000"/>
        <rFont val="Arial"/>
        <family val="2"/>
      </rPr>
      <t xml:space="preserve">Pede um objeto novo
</t>
    </r>
    <r>
      <rPr>
        <sz val="10"/>
        <color rgb="FF000000"/>
        <rFont val="Arial"/>
        <family val="2"/>
      </rPr>
      <t>Como a criança demonstra de forma intencional que quer um novo objeto que esteja dentro de seu alcance visual, auditivo ou tátil que ninguém lhe tenha oferecido? (Exemplo: brinquedo ou comida).</t>
    </r>
  </si>
  <si>
    <t>Guia a mão da pessoa com quem interage em direção ao artigo desejado;</t>
  </si>
  <si>
    <t>Inclina-se na direção ou dá batidinhas no objeto;</t>
  </si>
  <si>
    <t>C.8</t>
  </si>
  <si>
    <t>C.9</t>
  </si>
  <si>
    <t>Olha para a pessoa.</t>
  </si>
  <si>
    <t>Sorri.</t>
  </si>
  <si>
    <r>
      <rPr>
        <b/>
        <sz val="10"/>
        <color rgb="FF000000"/>
        <rFont val="Arial"/>
        <family val="2"/>
      </rPr>
      <t xml:space="preserve">Pede atenção
</t>
    </r>
    <r>
      <rPr>
        <sz val="10"/>
        <color rgb="FF000000"/>
        <rFont val="Arial"/>
        <family val="2"/>
      </rPr>
      <t>Como a criança tenta de maneira intencional atrair a atenção de alguém?</t>
    </r>
  </si>
  <si>
    <r>
      <rPr>
        <b/>
        <sz val="10"/>
        <color rgb="FF000000"/>
        <rFont val="Arial"/>
        <family val="2"/>
      </rPr>
      <t xml:space="preserve">Demonstra afeto
</t>
    </r>
    <r>
      <rPr>
        <sz val="10"/>
        <color rgb="FF000000"/>
        <rFont val="Arial"/>
        <family val="2"/>
      </rPr>
      <t xml:space="preserve">Como a criança demonstra afeto por alguém de forma intencional? </t>
    </r>
  </si>
  <si>
    <t>Faz movimentos de braços e/ou pernas;</t>
  </si>
  <si>
    <t>Toca na pessoa que deseja atenção;</t>
  </si>
  <si>
    <t>Liga o interruptor ou “dispositivo de chamada”.</t>
  </si>
  <si>
    <t>Toca na pessoa que deseja demonstrar afeto.</t>
  </si>
  <si>
    <r>
      <rPr>
        <b/>
        <sz val="10"/>
        <color theme="1"/>
        <rFont val="Arial"/>
        <family val="2"/>
      </rPr>
      <t xml:space="preserve">Observação: </t>
    </r>
    <r>
      <rPr>
        <sz val="10"/>
        <color theme="1"/>
        <rFont val="Arial"/>
        <family val="2"/>
      </rPr>
      <t>Se a criança utiliza seus comportamentos indicando claramente a intenção de se comunicar conforme orientações do nível III, siga para a seção C. nível IV. É possível seguir para a próxima seção ainda que alguns comportamentos sejam avaliados como emergente.</t>
    </r>
  </si>
  <si>
    <t>Movimentos de pernas (exemplo: movimenta as pernas indicando que deseja uma nova ação).</t>
  </si>
  <si>
    <t>Toca no objeto desejado (sem
pegá-lo);</t>
  </si>
  <si>
    <t>Toca o objeto desejado (sem
pegá-lo);</t>
  </si>
  <si>
    <r>
      <t>A COMUNICAÇÃO INTENCIONAL INICIA-SE A PARTIR DESTE PONTO, NO NÍVEL III
Seção C.</t>
    </r>
    <r>
      <rPr>
        <sz val="10"/>
        <color theme="1"/>
        <rFont val="Arial"/>
        <family val="2"/>
      </rPr>
      <t xml:space="preserve"> . A seção C está organizada de forma que abrange os níveis de comunicação III, IV, V, VI e VII. Dessa forma, para melhor compreensão, a partir daqui a tabela está organizada trazendo orientações para cada nível de comunicação. 
Na seção C a criança sabe que se fizer certas coisas, a pessoa com quem interage reagirá de determinada maneira, dessa forma, utiliza seus comportamentos para comunicar-se intencionalmente. Existem muitas formas com as quais a criança pode se comunicar intencionalmente. Algumas implicam símbolos (a fala, língua de sinais, símbolos de imagens, símbolos tridimensionais); outras implicam gestos
específicos ou movimentos corporais; outras implicam sons iniciais que ainda não são a fala. Algumas crianças com deficiências físicas graves podem usar aparelhos eletrônicos para
se comunicar. Qualquer que seja o comportamento da criança para se comunicar o importante é que use tais comportamentos INTENCIONALMENTE, obviamente tentando comunicar algo
específico. Importante lembrar que algumas crianças podem ter acesso a símbolos por meio de um aparelho de comunicação. (ROWLAND, 2011, 19).</t>
    </r>
  </si>
  <si>
    <r>
      <rPr>
        <b/>
        <sz val="10"/>
        <color theme="1"/>
        <rFont val="Arial"/>
        <family val="2"/>
      </rPr>
      <t>Nível IV. 
COMUNICAÇÃO CONVENCIONAL:</t>
    </r>
    <r>
      <rPr>
        <sz val="10"/>
        <color theme="1"/>
        <rFont val="Arial"/>
        <family val="2"/>
      </rPr>
      <t xml:space="preserve"> Nesta etapa a criança utiliza comportamentos pré-simbólicos de forma intencional para expressar
suas necessidades ou desejos. Os comportamentos utilizados para comunicar são pré-simbólicos porque não implicam nenhum tipo
de símbolo. Os gestos “convencionais” incluem comportamentos como apontar ou dizer “sim” com a cabeça. O significado destes
gestos é determinado pela cultura específica na qual são usados. Na idade adulta, continuamos utilizando os gestos convencionais
para acompanhar nossas mensagens faladas. Leve em consideração que muitos desses gestos (especialmente o de apontar)
requerem boas habilidades visuais e podem não ser apropriados para crianças com deficiência visual grave. (ROWLAND, 2011, p.10).</t>
    </r>
  </si>
  <si>
    <t>SEÇÃO C 
Nível IV</t>
  </si>
  <si>
    <t>COMPORTAMENTO 
NÃO-CONVENCIONAL</t>
  </si>
  <si>
    <t>O QUE OBSERVAR NAS VOCALIZAÇÕES?</t>
  </si>
  <si>
    <t>O QUE OBSERVAR NOS GESTOS CONVENCIONAIS?</t>
  </si>
  <si>
    <r>
      <t xml:space="preserve">Rejeita ou nega algo
</t>
    </r>
    <r>
      <rPr>
        <sz val="10"/>
        <color rgb="FF000000"/>
        <rFont val="Arial"/>
        <family val="2"/>
      </rPr>
      <t>Como a criança demonstra rejeição a algo específico como: um objeto, uma comida, participar de uma brincadeira etc.?</t>
    </r>
  </si>
  <si>
    <t>Vocalizações especiais aproximadas;</t>
  </si>
  <si>
    <t>Vocalizações especiais (aproximadas);</t>
  </si>
  <si>
    <t>Dá ou entrega o objeto não desejado para a alguém;</t>
  </si>
  <si>
    <t>Nega com a cabeça;</t>
  </si>
  <si>
    <t>Gesticula para que a pessoa com quem está interagindo continue;</t>
  </si>
  <si>
    <t>Mantém suas mãos levantadas ou estendidas para a pessoa com quem está interagindo a segure;</t>
  </si>
  <si>
    <t>Assente com a cabeça.</t>
  </si>
  <si>
    <r>
      <t xml:space="preserve">Pede para continuar uma ação 
</t>
    </r>
    <r>
      <rPr>
        <sz val="10"/>
        <color rgb="FF000000"/>
        <rFont val="Arial"/>
        <family val="2"/>
      </rPr>
      <t>Como a criança demonstra que gostaria de continuar realizar uma ação, como brincar com um brinquedo, cantar uma música, fazer uma atividade?</t>
    </r>
  </si>
  <si>
    <r>
      <t xml:space="preserve">Pede nova ação
</t>
    </r>
    <r>
      <rPr>
        <sz val="10"/>
        <color rgb="FF000000"/>
        <rFont val="Arial"/>
        <family val="2"/>
      </rPr>
      <t>Como a criança demonstra de maneira intencional que quer uma ação diferente da que esteja fazendo?</t>
    </r>
  </si>
  <si>
    <t>Gesticula ou aponta para a pessoa com quem quer interagir (exemplo: se a criança quer jogar futebol, aponta para a bola);</t>
  </si>
  <si>
    <t>Mantém suas mãos levantadas ou estendidas para a pessoa com quem quer interagir a segure.</t>
  </si>
  <si>
    <r>
      <t xml:space="preserve">Pede mais de um objeto
</t>
    </r>
    <r>
      <rPr>
        <sz val="10"/>
        <color rgb="FF000000"/>
        <rFont val="Arial"/>
        <family val="2"/>
      </rPr>
      <t>Como a criança demonstra de forma intencional que quer mais de algo depois de já ter tido um pouco disso, como um objeto, brinquedo ou comida, por exemplo?</t>
    </r>
  </si>
  <si>
    <r>
      <t xml:space="preserve">Escolhe
</t>
    </r>
    <r>
      <rPr>
        <sz val="10"/>
        <color rgb="FF000000"/>
        <rFont val="Arial"/>
        <family val="2"/>
      </rPr>
      <t xml:space="preserve">Como a criança escolhe de forma intencional entre dois ou mais objetos que lhes são oferecidos ao mesmo tempo? </t>
    </r>
  </si>
  <si>
    <r>
      <t xml:space="preserve">Pede um objeto novo
</t>
    </r>
    <r>
      <rPr>
        <sz val="10"/>
        <color rgb="FF000000"/>
        <rFont val="Arial"/>
        <family val="2"/>
      </rPr>
      <t>Como a criança demonstra de forma intencional que quer um novo objeto que esteja dentro de seu alcance visual, auditivo ou tátil que ninguém lhe tenha oferecido? (Exemplo: brinquedo ou comida).</t>
    </r>
  </si>
  <si>
    <r>
      <t xml:space="preserve">Pede atenção
</t>
    </r>
    <r>
      <rPr>
        <sz val="10"/>
        <color rgb="FF000000"/>
        <rFont val="Arial"/>
        <family val="2"/>
      </rPr>
      <t>Como a criança tenta de maneira intencional atrair a atenção de alguém?</t>
    </r>
  </si>
  <si>
    <t>Alterna o olhar entre a pessoa que está interagindo e o objeto desejado;</t>
  </si>
  <si>
    <t>Aponta para o objeto desejado.</t>
  </si>
  <si>
    <t>Alterna o olhar entre a pessoa que interage e o objeto desejado;</t>
  </si>
  <si>
    <t>Gesticula para que a pessoa com quem quer interagir olhe para ela;</t>
  </si>
  <si>
    <t>Gesticula para a pessoa com quem quer interagir vá até ela.</t>
  </si>
  <si>
    <t>C.10</t>
  </si>
  <si>
    <t>C.11</t>
  </si>
  <si>
    <t>C.12</t>
  </si>
  <si>
    <t>C.13</t>
  </si>
  <si>
    <r>
      <t xml:space="preserve">Demonstra afeto
</t>
    </r>
    <r>
      <rPr>
        <sz val="10"/>
        <color rgb="FF000000"/>
        <rFont val="Arial"/>
        <family val="2"/>
      </rPr>
      <t xml:space="preserve">Como a criança demonstra afeto por alguém de forma intencional? </t>
    </r>
  </si>
  <si>
    <r>
      <t xml:space="preserve">Cumprimenta as pessoas
</t>
    </r>
    <r>
      <rPr>
        <sz val="10"/>
        <color rgb="FF000000"/>
        <rFont val="Arial"/>
        <family val="2"/>
      </rPr>
      <t>Como a criança faz de forma intencional algum sinal para dizer “oi” ou “tchau” para cumprimentar ou se despedir das pessoas?</t>
    </r>
  </si>
  <si>
    <r>
      <t xml:space="preserve">Oferece ou compartilha objetos
</t>
    </r>
    <r>
      <rPr>
        <sz val="10"/>
        <color rgb="FF000000"/>
        <rFont val="Arial"/>
        <family val="2"/>
      </rPr>
      <t>Como a criança oferece ou compartilha objetos, comidas, brinquedos, por exemplo, de forma intencional?</t>
    </r>
  </si>
  <si>
    <r>
      <t xml:space="preserve">Dirige a atenção de alguém para algo
</t>
    </r>
    <r>
      <rPr>
        <sz val="10"/>
        <color rgb="FF000000"/>
        <rFont val="Arial"/>
        <family val="2"/>
      </rPr>
      <t>Como a criança faz de maneira intencional para que o mediador dirija sua atenção para algo que ela esteja interessada, tentando dizer: “olha isso” ou “olha lá”, por exemplo.</t>
    </r>
  </si>
  <si>
    <r>
      <t xml:space="preserve">Usa fórmulas sociais educadas
</t>
    </r>
    <r>
      <rPr>
        <sz val="10"/>
        <color rgb="FF000000"/>
        <rFont val="Arial"/>
        <family val="2"/>
      </rPr>
      <t>Como a criança usa de forma intencional normas de educação para interagir com outras pessoas, como pedir permissão para fazer algo indicando “por favor”, “obrigada” ou “desculpe”, por exemplo?</t>
    </r>
  </si>
  <si>
    <t>C.14</t>
  </si>
  <si>
    <t>C.15</t>
  </si>
  <si>
    <r>
      <t xml:space="preserve">Usa perguntas de sim ou não
</t>
    </r>
    <r>
      <rPr>
        <sz val="10"/>
        <color rgb="FF000000"/>
        <rFont val="Arial"/>
        <family val="2"/>
      </rPr>
      <t>Como a criança indica de maneira intencional “sim”, “não” ou “não sei” para responder uma pergunta?</t>
    </r>
  </si>
  <si>
    <r>
      <t xml:space="preserve">Faz perguntas
</t>
    </r>
    <r>
      <rPr>
        <sz val="10"/>
        <color rgb="FF000000"/>
        <rFont val="Arial"/>
        <family val="2"/>
      </rPr>
      <t>Como a criança faz para fazer perguntas para você (sem que necessariamente tenha que usar palavras)?</t>
    </r>
  </si>
  <si>
    <r>
      <rPr>
        <b/>
        <sz val="10"/>
        <color theme="1"/>
        <rFont val="Arial"/>
        <family val="2"/>
      </rPr>
      <t xml:space="preserve">Observação: </t>
    </r>
    <r>
      <rPr>
        <sz val="10"/>
        <color theme="1"/>
        <rFont val="Arial"/>
        <family val="2"/>
      </rPr>
      <t>Se a criança utiliza seus comportamentos indicando claramente a intenção de se comunicar conforme orientações do nível IV, siga para a seção C. nível V. É possível seguir para a próxima seção ainda que alguns comportamentos sejam avaliados como emergente.</t>
    </r>
  </si>
  <si>
    <t>Abraça, beija ou faz carinho.</t>
  </si>
  <si>
    <t>Gesticula “oi” ou “tchau” com as mãos.</t>
  </si>
  <si>
    <t>Vocalizações específicas com entonação de pergunta, com a intenção comunicativa de dizer: “você quer isto?”, por exemplo.</t>
  </si>
  <si>
    <t>Dá ou mostra algo para você.</t>
  </si>
  <si>
    <t>Aponta para algo ou alguém que deseja mostrar;</t>
  </si>
  <si>
    <t>Alterna o olhar entre a pessoa com quem está interagindo e para outra pessoa ou o objeto que quer mostrar.</t>
  </si>
  <si>
    <t>Aponta algo como perguntando, “posso pegar/usar isso?”, por exemplo.</t>
  </si>
  <si>
    <t>Vocalizações específicas ou aproximadas indicando “sim” ou “não”.</t>
  </si>
  <si>
    <t>Assente com a cabeça, como sinalizando o “sim”;</t>
  </si>
  <si>
    <t>Encolhe os ombros;</t>
  </si>
  <si>
    <t>Vocalizações aproximadas.</t>
  </si>
  <si>
    <t>Levanta as mãos, encolhe os ombros como se estivesse perguntando;</t>
  </si>
  <si>
    <t>Alterna o olhar entre a pessoa com quem está interagindo e um objeto, lugar ou pessoa sinalizando querer perguntar algo sobre.</t>
  </si>
  <si>
    <t>Vocalizações específicas ou aproximadas com entonação de pergunta.</t>
  </si>
  <si>
    <t>SEÇÃO C 
Nível V</t>
  </si>
  <si>
    <r>
      <t xml:space="preserve">Rejeita ou nega algo
</t>
    </r>
    <r>
      <rPr>
        <sz val="10"/>
        <color rgb="FF000000"/>
        <rFont val="Arial"/>
        <family val="2"/>
      </rPr>
      <t>Como a criança demonstra rejeição a algo específico como: um objeto, uma comida, participar de uma brincadeira, etc.?</t>
    </r>
  </si>
  <si>
    <t>Rejeita a foto ou o desenho do objeto não desejado;</t>
  </si>
  <si>
    <t>Rejeita o símbolo dos objetos que representam o objeto não desejado.</t>
  </si>
  <si>
    <t>Aponta a foto ou o desenho da ação que deseja continuar;</t>
  </si>
  <si>
    <t>Aponta o símbolo dos objetos que representam a ação que deseja continuar;</t>
  </si>
  <si>
    <t>Dramatiza a ação que deseja continuar.</t>
  </si>
  <si>
    <t>Imita o som que acompanha a atividade desejada, por exemplo, uma canção.</t>
  </si>
  <si>
    <t>Imita o som do objeto desejado.</t>
  </si>
  <si>
    <t>Aponta a foto ou o desenho da ação desejada;</t>
  </si>
  <si>
    <t>Aponta o símbolo dos objetos que representam a ação desejada;</t>
  </si>
  <si>
    <t>Dramatiza a ação desejada.</t>
  </si>
  <si>
    <t>Aponta a foto ou o desenho do objeto desejado;</t>
  </si>
  <si>
    <t>Aponta o símbolo do objeto que representa o objeto desejado;</t>
  </si>
  <si>
    <t>Dramatiza o objeto desejado.</t>
  </si>
  <si>
    <t>C.7</t>
  </si>
  <si>
    <r>
      <t xml:space="preserve">Pede objetos que estejam ausentes
</t>
    </r>
    <r>
      <rPr>
        <sz val="10"/>
        <color rgb="FF000000"/>
        <rFont val="Arial"/>
        <family val="2"/>
      </rPr>
      <t xml:space="preserve">Como a criança pede de maneira intencional coisas (objetos, brinquedos, comidas, pessoas) que não estejam no seu campo visual, auditivo, tátil, em outro espaço etc.? </t>
    </r>
  </si>
  <si>
    <t>Aponta a foto ou o desenho do objeto/pessoa desejado(a);</t>
  </si>
  <si>
    <t>Aponta o símbolo do objeto que representa o objeto/pessoa desejado(a);</t>
  </si>
  <si>
    <t>Aponta a foto, símbolo ou o desenho que representa conceitos como “amor”.</t>
  </si>
  <si>
    <t>Aponta a foto, símbolo ou o desenho que representa cumprimentos ou despedidas (“oi” ou “tchau”)</t>
  </si>
  <si>
    <t>Aponta a foto, símbolo ou o desenho que representa o que quer compartilhar.</t>
  </si>
  <si>
    <t>Aponta a foto, símbolo ou o desenho que representa o que deseja que a pessoa dirija sua atenção.</t>
  </si>
  <si>
    <t>Aponta a foto, símbolo ou o desenho que representa o “amei”, por exemplo.</t>
  </si>
  <si>
    <t xml:space="preserve">Aponta a foto, símbolo ou o desenho representando sim ou não. </t>
  </si>
  <si>
    <t>Aponta a foto, símbolo ou o desenho que represente algo que queira perguntar. Exemplo: apontar a foto da vovó, como perguntando “onde ela está?”.</t>
  </si>
  <si>
    <t>C.16</t>
  </si>
  <si>
    <t>Imita o som do objeto.</t>
  </si>
  <si>
    <t>Aponta a foto, símbolo ou o desenho do objeto, pessoa, lugar ou atividade, por exemplo;</t>
  </si>
  <si>
    <t>Dramatiza uma ação ou objeto.</t>
  </si>
  <si>
    <t>C.17</t>
  </si>
  <si>
    <r>
      <t xml:space="preserve">Dá nome para coisas ou pessoas
</t>
    </r>
    <r>
      <rPr>
        <sz val="10"/>
        <color rgb="FF000000"/>
        <rFont val="Arial"/>
        <family val="2"/>
      </rPr>
      <t>Como a criança nomeia objetos, pessoas ou ações, seja espontaneamente ou como resposta a uma pergunta feita por alguém (como: “o que é isso”)?</t>
    </r>
  </si>
  <si>
    <r>
      <t xml:space="preserve">Faz comentários
</t>
    </r>
    <r>
      <rPr>
        <sz val="10"/>
        <color rgb="FF000000"/>
        <rFont val="Arial"/>
        <family val="2"/>
      </rPr>
      <t>Como a criança dá informações espontaneamente, sem que algo lhe seja perguntado, na forma de comentário. Exemplo: “que bonito”, “quente” ou “carro grande”, por exemplo.</t>
    </r>
  </si>
  <si>
    <t>Vocaliza “uau”, por exemplo.</t>
  </si>
  <si>
    <t>Aponta a foto, símbolo ou o desenho do objeto, pessoa, lugar, atividade ou qualidade, por exemplo;</t>
  </si>
  <si>
    <t>Dramatiza uma ação ou objeto, pessoa ou qualidade.</t>
  </si>
  <si>
    <r>
      <rPr>
        <b/>
        <sz val="10"/>
        <color theme="1"/>
        <rFont val="Arial"/>
        <family val="2"/>
      </rPr>
      <t xml:space="preserve">Observação: </t>
    </r>
    <r>
      <rPr>
        <sz val="10"/>
        <color theme="1"/>
        <rFont val="Arial"/>
        <family val="2"/>
      </rPr>
      <t>Se a criança utiliza seus comportamentos indicando claramente a intenção de se comunicar conforme orientações do nível V, siga para a seção C. nível VI. É possível seguir para a próxima seção ainda que alguns comportamentos sejam avaliados como emergentes.</t>
    </r>
  </si>
  <si>
    <t>SIMBOLOS CONCRETOS</t>
  </si>
  <si>
    <t>O QUE OBSERVAR QUANTO AOS SÍMBOLOS CONCRETOS?</t>
  </si>
  <si>
    <t>SEÇÃO C 
Nível VI</t>
  </si>
  <si>
    <t>SIMBOLOS ABSTRATOS</t>
  </si>
  <si>
    <t>O QUE OBSERVAR NOS SIMBOLOS ABSTRATOS?</t>
  </si>
  <si>
    <r>
      <t xml:space="preserve">Faz perguntas
</t>
    </r>
    <r>
      <rPr>
        <sz val="10"/>
        <color rgb="FF000000"/>
        <rFont val="Arial"/>
        <family val="2"/>
      </rPr>
      <t>Como a criança faz para fazer perguntas para você?</t>
    </r>
  </si>
  <si>
    <t xml:space="preserve">Símbolo abstrato (“não” ou “parar”, por exemplo). 2D ou 3D; </t>
  </si>
  <si>
    <r>
      <t>P</t>
    </r>
    <r>
      <rPr>
        <sz val="11"/>
        <color theme="1"/>
        <rFont val="Calibri"/>
        <family val="2"/>
        <scheme val="minor"/>
      </rPr>
      <t>alavra falada (“não”, “acabado” ou “chega”, por exemplo);</t>
    </r>
  </si>
  <si>
    <t/>
  </si>
  <si>
    <t>Palavra escrita (“não”, “acabado” ou “chega”, por exemplo);</t>
  </si>
  <si>
    <t>Palavra em Braille (“não”, “parar” ou “chega”, por exemplo);</t>
  </si>
  <si>
    <t>Sinal de Libras (“não”, “acabado” ou “chega”, por exemplo).</t>
  </si>
  <si>
    <t>Palavra falada (“mais”, “cócegas” ou “comer”, por exemplo);</t>
  </si>
  <si>
    <t>Palavra escrita (“mais”, “cócegas” ou “comer”, por exemplo);</t>
  </si>
  <si>
    <t>Palavra em Braille (“mais” ou “pedra”, por exemplo);</t>
  </si>
  <si>
    <t>Sinal de Libras (“mais” ou “balanço”, por exemplo).</t>
  </si>
  <si>
    <t xml:space="preserve">Símbolo abstrato (“cócegas” ou “comer”, por exemplo). 2D ou 3D; </t>
  </si>
  <si>
    <t>Palavra falada (“cócegas” ou “comer”, por exemplo);</t>
  </si>
  <si>
    <t>Palavra escrita (“cócegas” ou “comer”, por exemplo);</t>
  </si>
  <si>
    <t>Palavra em Braille (“balanço”, por exemplo);</t>
  </si>
  <si>
    <t>Gesto natural (“comer”, por exemplo).</t>
  </si>
  <si>
    <t xml:space="preserve">Símbolo abstrato (“pedra” ou “biscoito”, por exemplo). 2D ou 3D; </t>
  </si>
  <si>
    <t>Palavra falada (“carrinho” ou “biscoito”, por exemplo);</t>
  </si>
  <si>
    <t>Palavra escrita (“bola” ou “boneca”, por exemplo);</t>
  </si>
  <si>
    <t xml:space="preserve">Símbolo abstrato (aponta para o símbolo de um dos objetos oferecidos). 2D ou 3D; </t>
  </si>
  <si>
    <t>Palavra falada (“esse” ou nome do objeto);</t>
  </si>
  <si>
    <t>Palavra escrita (nome do objeto);</t>
  </si>
  <si>
    <t>Palavra em Braille (“balanço”);</t>
  </si>
  <si>
    <t>Sinal em Libras (“esse” ou nome do objeto).</t>
  </si>
  <si>
    <t xml:space="preserve">Símbolo abstrato (“carro” ou “suco”, por exemplo). 2D ou 3D; </t>
  </si>
  <si>
    <t>Palavra falada (“boneca” ou “bola”, por exemplo);</t>
  </si>
  <si>
    <t>Palavra escrita (“bola” ou “lápis”, por exemplo);</t>
  </si>
  <si>
    <t>Palavra em Braille (“bolacha”, por exemplo);</t>
  </si>
  <si>
    <t>Sinal em Libras (“boneca”, por exemplo).</t>
  </si>
  <si>
    <t xml:space="preserve">Símbolo abstrato (“bola”, por exemplo). 2D ou 3D; </t>
  </si>
  <si>
    <t>Palavra falada (“boneca”, por exemplo);</t>
  </si>
  <si>
    <t>Palavra escrita (“bolacha”, por exemplo);</t>
  </si>
  <si>
    <t>Palavra em Braille (“jogo”, por exemplo);</t>
  </si>
  <si>
    <t xml:space="preserve">Símbolo abstrato (“olha”, “professor”, por exemplo). 2D ou 3D; </t>
  </si>
  <si>
    <t>Palavra falada (“olha”, “professor”, por exemplo);</t>
  </si>
  <si>
    <t>Palavra escrita (“olha”, “professor”, por exemplo);</t>
  </si>
  <si>
    <t>Palavra em Braille (“olha”, “professor”, por exemplo);</t>
  </si>
  <si>
    <t>Sinal em Libras (“olha”, “professor”, por exemplo).</t>
  </si>
  <si>
    <t xml:space="preserve">Símbolo abstrato (“abraço”, “amor”, por exemplo). 2D ou 3D; </t>
  </si>
  <si>
    <t>Palavra falada (“abraço”, “amor”, por exemplo);</t>
  </si>
  <si>
    <t>Palavra escrita (“abraço”, “amor”, por exemplo);</t>
  </si>
  <si>
    <t>Palavra em Braille (“abraço”, “amor”, por exemplo);</t>
  </si>
  <si>
    <t>Sinal em Libras (“abraço”, “amor”, por exemplo).</t>
  </si>
  <si>
    <t xml:space="preserve">Símbolo abstrato (“oi”, “tchau”, por exemplo). 2D ou 3D; </t>
  </si>
  <si>
    <t>Palavra falada (“oi”, “tchau”, por exemplo);</t>
  </si>
  <si>
    <t>Palavra escrita (“oi”, “tchau”, por exemplo);</t>
  </si>
  <si>
    <t>Palavra em Braille (“oi”, “tchau”, por exemplo);</t>
  </si>
  <si>
    <t>Sinal em Libras (“oi”, “tchau”, por exemplo).</t>
  </si>
  <si>
    <t xml:space="preserve">Símbolo abstrato (“seu”, “pega”, por exemplo). 2D ou 3D; </t>
  </si>
  <si>
    <t>Palavra falada (“se”, “pega”, por exemplo);</t>
  </si>
  <si>
    <t>Palavra escrita (“seu”, “pega”, por exemplo);</t>
  </si>
  <si>
    <t>Palavra em Braille (“seu”, “pega”, por exemplo);</t>
  </si>
  <si>
    <t>Sinal em Libras (“seu”, “pega”, por exemplo).</t>
  </si>
  <si>
    <t xml:space="preserve">Símbolo abstrato (“obrigado”, por exemplo). 2D ou 3D; </t>
  </si>
  <si>
    <t>Palavra falada (“por favor”, por exemplo);</t>
  </si>
  <si>
    <t>Palavra escrita (“desculpe”, por exemplo);</t>
  </si>
  <si>
    <t>Palavra em Braille (“obrigado”, por exemplo);</t>
  </si>
  <si>
    <t>Sinal em Libras (“desculpe”, por exemplo).</t>
  </si>
  <si>
    <t xml:space="preserve">Símbolo abstrato (“sim, “não”, por exemplo). 2D ou 3D; </t>
  </si>
  <si>
    <t>Palavra falada (“sim, “não”, por exemplo);</t>
  </si>
  <si>
    <t>Palavra escrita (“sim, “não”, por exemplo);</t>
  </si>
  <si>
    <t>Palavra em Braille (“sim, “não”, por exemplo);</t>
  </si>
  <si>
    <t>Sinal em Libras (“sim, “não”, por exemplo).</t>
  </si>
  <si>
    <t xml:space="preserve">Símbolo abstrato (“Quem?”, “O que?”, “Onde?”, “Quando?”, “Por quê?”). 2D ou 3D; </t>
  </si>
  <si>
    <t>Palavra falada (“Quem?”, “O que?”, “Onde?”, “Quando?”, “Por quê?”);</t>
  </si>
  <si>
    <t>Palavra escrita (“Quem?”, “O que?”, “Onde?”, “Quando?”, “Por quê?”);</t>
  </si>
  <si>
    <t>Palavra em Braille (“Quem?”, “O que?”, “Onde?”, “Quando?”, “Por quê?”);</t>
  </si>
  <si>
    <t>Sinal em Libras (“Quem?”, “O que?”, “Onde?”, “Quando?”, “Por quê?”).</t>
  </si>
  <si>
    <t xml:space="preserve">Símbolo abstrato (“nome do objeto”). 2D ou 3D; </t>
  </si>
  <si>
    <t>Palavra falada (“nome do objeto”, por exemplo);</t>
  </si>
  <si>
    <t>Palavra escrita (“nome do objeto”, por exemplo);</t>
  </si>
  <si>
    <t>Palavra em Braille (“nome do objeto”, por exemplo);</t>
  </si>
  <si>
    <t>Sinal em Libras (“nome do objeto”, por exemplo)</t>
  </si>
  <si>
    <t xml:space="preserve">Símbolo abstrato (“bonito” ou “frio”, por exemplo). 2D ou 3D; </t>
  </si>
  <si>
    <t>Palavra falada (“quente” ou “agradável”, por exemplo);</t>
  </si>
  <si>
    <t>Palavra escrita (“bom” ou “mau”, por exemplo);</t>
  </si>
  <si>
    <t>Palavra em Braille (“amarelo” ou “verde”, por exemplo);</t>
  </si>
  <si>
    <t>Sinal em Libras (“grande” ou “muito”, por exemplo).</t>
  </si>
  <si>
    <t xml:space="preserve">Símbolo abstrato (“mais”, “cócegas” ou comer, por exemplo). 2D ou 3D; </t>
  </si>
  <si>
    <r>
      <rPr>
        <b/>
        <sz val="10"/>
        <color theme="1"/>
        <rFont val="Arial"/>
        <family val="2"/>
      </rPr>
      <t xml:space="preserve">Observação: </t>
    </r>
    <r>
      <rPr>
        <sz val="10"/>
        <color theme="1"/>
        <rFont val="Arial"/>
        <family val="2"/>
      </rPr>
      <t>Se a criança utiliza seus comportamentos indicando claramente a intenção de se comunicar conforme orientações do nível VI, siga para a seção C. nível VII. É possível seguir para a próxima seção ainda que alguns comportamentos sejam avaliados como não observados ou emergentes.</t>
    </r>
  </si>
  <si>
    <t>SEÇÃO C 
Nível VII</t>
  </si>
  <si>
    <t>Combina dois ou mais símbolos (“para isso”, “tudo acabado”, “não sair agora”).</t>
  </si>
  <si>
    <r>
      <t>C</t>
    </r>
    <r>
      <rPr>
        <sz val="11"/>
        <color theme="1"/>
        <rFont val="Calibri"/>
        <family val="2"/>
        <scheme val="minor"/>
      </rPr>
      <t>ombina dois ou mais símbolos (“mais cócegas”, “outra vez”)</t>
    </r>
    <r>
      <rPr>
        <sz val="10"/>
        <color rgb="FF000000"/>
        <rFont val="Arial"/>
        <family val="2"/>
      </rPr>
      <t xml:space="preserve">; </t>
    </r>
  </si>
  <si>
    <r>
      <t>C</t>
    </r>
    <r>
      <rPr>
        <sz val="11"/>
        <color theme="1"/>
        <rFont val="Calibri"/>
        <family val="2"/>
        <scheme val="minor"/>
      </rPr>
      <t>ombina dois ou mais símbolos (“faz cócegas”, “quero o balanço”).</t>
    </r>
  </si>
  <si>
    <r>
      <t>C</t>
    </r>
    <r>
      <rPr>
        <sz val="11"/>
        <color theme="1"/>
        <rFont val="Calibri"/>
        <family val="2"/>
        <scheme val="minor"/>
      </rPr>
      <t>ombina dois ou mais símbolos (“esse aí”, “quero o trem”, “eu quero isso”)</t>
    </r>
    <r>
      <rPr>
        <sz val="10"/>
        <color rgb="FF000000"/>
        <rFont val="Arial"/>
        <family val="2"/>
      </rPr>
      <t xml:space="preserve">; </t>
    </r>
  </si>
  <si>
    <r>
      <t>C</t>
    </r>
    <r>
      <rPr>
        <sz val="11"/>
        <color theme="1"/>
        <rFont val="Calibri"/>
        <family val="2"/>
        <scheme val="minor"/>
      </rPr>
      <t>ombina dois ou mais símbolos (“quero carro”, “quero a bola”).</t>
    </r>
  </si>
  <si>
    <r>
      <t>C</t>
    </r>
    <r>
      <rPr>
        <sz val="11"/>
        <color theme="1"/>
        <rFont val="Calibri"/>
        <family val="2"/>
        <scheme val="minor"/>
      </rPr>
      <t>ombina dois ou mais símbolos (“quero bola”, “quero o carro”).</t>
    </r>
  </si>
  <si>
    <r>
      <t>C</t>
    </r>
    <r>
      <rPr>
        <sz val="11"/>
        <color theme="1"/>
        <rFont val="Calibri"/>
        <family val="2"/>
        <scheme val="minor"/>
      </rPr>
      <t>ombina dois ou mais símbolos (“papai, olha”, “olham, estou aqui”).</t>
    </r>
  </si>
  <si>
    <r>
      <t>C</t>
    </r>
    <r>
      <rPr>
        <sz val="11"/>
        <color theme="1"/>
        <rFont val="Calibri"/>
        <family val="2"/>
        <scheme val="minor"/>
      </rPr>
      <t>ombina dois ou mais símbolos (“te amo”, “quero a mamãe”).</t>
    </r>
  </si>
  <si>
    <r>
      <t>C</t>
    </r>
    <r>
      <rPr>
        <sz val="11"/>
        <color theme="1"/>
        <rFont val="Calibri"/>
        <family val="2"/>
        <scheme val="minor"/>
      </rPr>
      <t>ombina dois ou mais símbolos (“tchau, mamãe”, “bom dia, papai”).</t>
    </r>
  </si>
  <si>
    <r>
      <t>C</t>
    </r>
    <r>
      <rPr>
        <sz val="11"/>
        <color theme="1"/>
        <rFont val="Calibri"/>
        <family val="2"/>
        <scheme val="minor"/>
      </rPr>
      <t>ombina dois ou mais símbolos (“para você”, “bolacha para você”).</t>
    </r>
  </si>
  <si>
    <r>
      <t>C</t>
    </r>
    <r>
      <rPr>
        <sz val="11"/>
        <color theme="1"/>
        <rFont val="Calibri"/>
        <family val="2"/>
        <scheme val="minor"/>
      </rPr>
      <t>ombina dois ou mais símbolos (“por ali”, “olha aquilo ali”)</t>
    </r>
  </si>
  <si>
    <r>
      <t>C</t>
    </r>
    <r>
      <rPr>
        <sz val="11"/>
        <color theme="1"/>
        <rFont val="Calibri"/>
        <family val="2"/>
        <scheme val="minor"/>
      </rPr>
      <t>ombina dois ou mais símbolos (“sim, por favor”, “mamãe, posso?”).</t>
    </r>
  </si>
  <si>
    <r>
      <t>C</t>
    </r>
    <r>
      <rPr>
        <sz val="11"/>
        <color theme="1"/>
        <rFont val="Calibri"/>
        <family val="2"/>
        <scheme val="minor"/>
      </rPr>
      <t>ombina dois ou mais símbolos (“não quero”, “não sei”).</t>
    </r>
  </si>
  <si>
    <r>
      <t>C</t>
    </r>
    <r>
      <rPr>
        <sz val="11"/>
        <color theme="1"/>
        <rFont val="Calibri"/>
        <family val="2"/>
        <scheme val="minor"/>
      </rPr>
      <t>ombina dois ou mais símbolos (“Você gostou?”, “Gostou do filme?”).</t>
    </r>
  </si>
  <si>
    <r>
      <t>C</t>
    </r>
    <r>
      <rPr>
        <sz val="11"/>
        <color theme="1"/>
        <rFont val="Calibri"/>
        <family val="2"/>
        <scheme val="minor"/>
      </rPr>
      <t>ombina dois ou mais símbolos (“Mamãe Lucia”, “doce de banana”).</t>
    </r>
  </si>
  <si>
    <r>
      <t>C</t>
    </r>
    <r>
      <rPr>
        <sz val="11"/>
        <color theme="1"/>
        <rFont val="Calibri"/>
        <family val="2"/>
        <scheme val="minor"/>
      </rPr>
      <t>ombina dois ou mais símbolos (“você, bom”, “isso muito frio”).</t>
    </r>
  </si>
  <si>
    <r>
      <rPr>
        <b/>
        <sz val="1"/>
        <color rgb="FF000000"/>
        <rFont val="Arial"/>
        <family val="2"/>
      </rPr>
      <t xml:space="preserve">
 </t>
    </r>
    <r>
      <rPr>
        <b/>
        <sz val="10"/>
        <color rgb="FF000000"/>
        <rFont val="Arial"/>
        <family val="2"/>
      </rPr>
      <t>Obs: Tipos de símbolos</t>
    </r>
  </si>
  <si>
    <t>Indica foto ou desenho representando conceito como "olhe para mim"</t>
  </si>
  <si>
    <t>Aponta a foto, símbolo, desenho ou objeto que representa o conceito “olhe para mim”.</t>
  </si>
  <si>
    <t>O QUE OBSERVAR QUANTO A LIGUAGEM?</t>
  </si>
  <si>
    <t>LINGUAGEM</t>
  </si>
  <si>
    <t>NOME DO ALUNO:</t>
  </si>
  <si>
    <t>DATA DE NASCIMENTO:</t>
  </si>
  <si>
    <t>O QUE OBSERVAR QUANTO A LINGUAGEM?</t>
  </si>
  <si>
    <t>COMPORTAMENTO 
CONVENCIONAL</t>
  </si>
  <si>
    <r>
      <t xml:space="preserve">Responde perguntas com sim ou não
</t>
    </r>
    <r>
      <rPr>
        <sz val="10"/>
        <color rgb="FF000000"/>
        <rFont val="Arial"/>
        <family val="2"/>
      </rPr>
      <t>Como a criança indica de maneira intencional “sim”, “não” ou “não sei” para responder uma pergunta?</t>
    </r>
  </si>
  <si>
    <t>É possível iniciar a avaliação a partir de qualquer nível, para tanto, é necessário escolher uma das quatro afirmativas abaixo para definir com mais exatidão as habilidades comunicativas que a criança já possui.</t>
  </si>
  <si>
    <r>
      <rPr>
        <b/>
        <sz val="11"/>
        <color theme="1"/>
        <rFont val="Arial"/>
        <family val="2"/>
      </rPr>
      <t xml:space="preserve">UNIVERSIDADE ESTADUAL PAULISTA
</t>
    </r>
    <r>
      <rPr>
        <sz val="11"/>
        <color theme="1"/>
        <rFont val="Arial"/>
        <family val="2"/>
      </rPr>
      <t>Faculdade de Ciências e Tecnologia
Campus de Presidente Prudente - SP</t>
    </r>
  </si>
  <si>
    <t>AVALIADOR:</t>
  </si>
  <si>
    <t>AVALIAÇÃO INICIAL</t>
  </si>
  <si>
    <t>Avaliado por:</t>
  </si>
  <si>
    <t>DATA DA  ÚLTIMA ATUALIZAÇÃO:</t>
  </si>
  <si>
    <t>DATA INÍCIO DA AVALIAÇÃO:</t>
  </si>
  <si>
    <t>Data da última avaliação:</t>
  </si>
  <si>
    <t>Gestos dramatização</t>
  </si>
  <si>
    <r>
      <t xml:space="preserve">IV. Comunicação convencional: 
</t>
    </r>
    <r>
      <rPr>
        <sz val="8"/>
        <color theme="1"/>
        <rFont val="Arial"/>
        <family val="2"/>
      </rPr>
      <t>Gestos convencionais
Vocalizações
Olha alternadamente</t>
    </r>
  </si>
  <si>
    <r>
      <t>A criança tenta fazer com que a pessoa com quem interage saiba o que ela quer utilizando algum tipo de linguagem ou comunicação simbólica (como símbolo de imagens ou tridimensionais, fala, palavras escritas, Braille ou linguagem de sinais). Faz uso dos símbolos compreendendo o que significam. Se esta afirmativa define as habilidades comunicativas da criança, vá para a</t>
    </r>
    <r>
      <rPr>
        <b/>
        <sz val="11"/>
        <color theme="1"/>
        <rFont val="Arial"/>
        <family val="2"/>
      </rPr>
      <t xml:space="preserve"> Nivel V - Símbolos Concretos.</t>
    </r>
  </si>
  <si>
    <r>
      <t xml:space="preserve">A criança ainda não tem controle sobre os movimentos do seu corpo. Ela pode chorar, gritar ou fazer caretas quando desejar algo ou estiver incomodada; e sorrir, emitir ruídos como gritinhos ou gemidos quando se acalmar, estiver contente ou cômoda, por exemplo. Se esta afirmativa define melhor as habilidades comunicativas da criança, inicie pelo </t>
    </r>
    <r>
      <rPr>
        <b/>
        <sz val="11"/>
        <color theme="1"/>
        <rFont val="Arial"/>
        <family val="2"/>
      </rPr>
      <t>Nivel I - Comportamento Pré-Intencional</t>
    </r>
    <r>
      <rPr>
        <sz val="11"/>
        <color theme="1"/>
        <rFont val="Arial"/>
        <family val="2"/>
      </rPr>
      <t>;</t>
    </r>
  </si>
  <si>
    <r>
      <rPr>
        <b/>
        <sz val="10"/>
        <color theme="1"/>
        <rFont val="Arial"/>
        <family val="2"/>
      </rPr>
      <t xml:space="preserve">Observação: </t>
    </r>
    <r>
      <rPr>
        <sz val="10"/>
        <color theme="1"/>
        <rFont val="Arial"/>
        <family val="2"/>
      </rPr>
      <t>Se a criança utiliza seus comportamentos indicando claramente a intenção de se comunicar conforme orientações do nível III, siga para o nível IV - Comunicação Convencional. É possível seguir para o próximo nível ainda que alguns comportamentos sejam avaliados como emergentes.</t>
    </r>
  </si>
  <si>
    <r>
      <rPr>
        <b/>
        <sz val="10"/>
        <color theme="1"/>
        <rFont val="Arial"/>
        <family val="2"/>
      </rPr>
      <t xml:space="preserve">Observação: </t>
    </r>
    <r>
      <rPr>
        <sz val="10"/>
        <color theme="1"/>
        <rFont val="Arial"/>
        <family val="2"/>
      </rPr>
      <t>Se a criança utiliza seus comportamentos indicando claramente a intenção de se comunicar conforme orientações do nível V, siga para o nível VI - Símbolos Abstratos. É possível seguir para o próximo nível ainda que alguns comportamentos sejam avaliados como emergentes.</t>
    </r>
  </si>
  <si>
    <r>
      <rPr>
        <b/>
        <sz val="10"/>
        <color theme="1"/>
        <rFont val="Arial"/>
        <family val="2"/>
      </rPr>
      <t xml:space="preserve">Observação: </t>
    </r>
    <r>
      <rPr>
        <sz val="10"/>
        <color theme="1"/>
        <rFont val="Arial"/>
        <family val="2"/>
      </rPr>
      <t>Se a criança utiliza seus comportamentos indicando claramente a intenção de se comunicar conforme orientações do nível VI, siga para o nível VII - Linguagem. É possível seguir para o próximo nível ainda que alguns comportamentos sejam avaliados como não observados ou emergentes.</t>
    </r>
  </si>
  <si>
    <t>DD/MM/AAAA</t>
  </si>
  <si>
    <r>
      <rPr>
        <b/>
        <sz val="11"/>
        <color theme="1"/>
        <rFont val="Arial"/>
        <family val="2"/>
      </rPr>
      <t>Fonte:</t>
    </r>
    <r>
      <rPr>
        <sz val="11"/>
        <color theme="1"/>
        <rFont val="Arial"/>
        <family val="2"/>
      </rPr>
      <t xml:space="preserve"> Adaptado para Professor de Atendimento Educacional Especializado com base em Rowland (2011).</t>
    </r>
  </si>
  <si>
    <t>DIAGNÓSTICO:</t>
  </si>
  <si>
    <r>
      <t xml:space="preserve">A criança já tem controle sobre seus comportamentos, mas ainda não os usa para se comunicar. Não se dirige até um adulto para que este saiba o que ela quer, mas é possível interpretar o que deseja a partir de seu comportamento, pois tenta pegar objetos ou fazer coisas sozinha. Dessa forma, se afasta da pessoa ou objeto, grita ou faz careta demonstrando rejeição a algo ou alguém; se aproxima ou direciona seu olhar para obter algo ou chamar a atenção; ou se o que a criança está comendo acaba, tenta conseguir mais sozinha ao invés de tentar pedir, por exemplo. Se esta afirmativa define melhor as habilidades comunicativas da criança, inicie pelo </t>
    </r>
    <r>
      <rPr>
        <b/>
        <sz val="11"/>
        <color theme="1"/>
        <rFont val="Arial"/>
        <family val="2"/>
      </rPr>
      <t>Nivel II - Comportamento Intencional</t>
    </r>
    <r>
      <rPr>
        <sz val="11"/>
        <color theme="1"/>
        <rFont val="Arial"/>
        <family val="2"/>
      </rPr>
      <t>;</t>
    </r>
  </si>
  <si>
    <r>
      <t xml:space="preserve">A criança tenta claramente comunicar suas necessidades. Sabe o que fazer para que alguém faça algo por ela, utilizando gestos e sons (como apontar, movimentar a cabeça, puxar o meu braço ou olhar para mim e para o que quer alternadamente) para comunicar algo. Se quer leite, pode me dar uma xícara ou apontar para a geladeira, por exemplo. Ainda não utiliza nenhum tipo de linguagem para se comunicar. Se esta afirmativa define as habilidades comunicativas da criança, vá para o </t>
    </r>
    <r>
      <rPr>
        <b/>
        <sz val="11"/>
        <color theme="1"/>
        <rFont val="Arial"/>
        <family val="2"/>
      </rPr>
      <t>Nivel III - Comportamento Não Convencional</t>
    </r>
    <r>
      <rPr>
        <sz val="11"/>
        <color theme="1"/>
        <rFont val="Arial"/>
        <family val="2"/>
      </rPr>
      <t>;</t>
    </r>
  </si>
  <si>
    <r>
      <rPr>
        <b/>
        <sz val="10"/>
        <color theme="1"/>
        <rFont val="Arial"/>
        <family val="2"/>
      </rPr>
      <t>Observação:</t>
    </r>
    <r>
      <rPr>
        <sz val="10"/>
        <color theme="1"/>
        <rFont val="Arial"/>
        <family val="2"/>
      </rPr>
      <t xml:space="preserve"> Se a criança apresenta mais comportamentos que parecem estar sob seu controle (DOMINADO), siga para o Nível II - Comportamento Intencional.</t>
    </r>
  </si>
  <si>
    <r>
      <rPr>
        <b/>
        <sz val="10"/>
        <color theme="1"/>
        <rFont val="Arial"/>
        <family val="2"/>
      </rPr>
      <t>COMPORTAMENTO INTENCIONAL</t>
    </r>
    <r>
      <rPr>
        <sz val="10"/>
        <color theme="1"/>
        <rFont val="Arial"/>
        <family val="2"/>
      </rPr>
      <t>: Nesta etapa é possível observar se a criança tem intencionalidade nas ações. No entanto, ela ainda não percebeu que para cada ação sua terá uma reação do outro, exemplo: “se gritar, ganha algo para comer”. Dessa forma, “ainda não se comunica de maneira intencional”, significando que suas necessidades e desejos ainda podem ser interpretadas por meio de seu comportamento, movimentos corporais, expressões faciais, vocalizações e contato visual (ROWLAND, 2011).</t>
    </r>
  </si>
  <si>
    <r>
      <rPr>
        <b/>
        <sz val="10"/>
        <color rgb="FF000000"/>
        <rFont val="Arial"/>
        <family val="2"/>
      </rPr>
      <t>Protestar</t>
    </r>
    <r>
      <rPr>
        <sz val="10"/>
        <color rgb="FF000000"/>
        <rFont val="Arial"/>
        <family val="2"/>
      </rPr>
      <t xml:space="preserve">
Como a criança demonstra rejeição a algo específico como: um objeto, uma comida participar de uma brincadeira etc.?</t>
    </r>
  </si>
  <si>
    <r>
      <rPr>
        <b/>
        <sz val="10"/>
        <color theme="1"/>
        <rFont val="Arial"/>
        <family val="2"/>
      </rPr>
      <t>Observação:</t>
    </r>
    <r>
      <rPr>
        <sz val="10"/>
        <color theme="1"/>
        <rFont val="Arial"/>
        <family val="2"/>
      </rPr>
      <t xml:space="preserve"> Se a criança apresenta algum comportamento indicando claramente a intenção de se comunicar (DOMINADO), siga para o Nível III - Comportamento Não convencional.</t>
    </r>
  </si>
  <si>
    <r>
      <t>A COMUNICAÇÃO INTENCIONAL INICIA-SE A PARTIR DESTE PONTO, NO NÍVEL III
Seção C.</t>
    </r>
    <r>
      <rPr>
        <sz val="10"/>
        <color theme="1"/>
        <rFont val="Arial"/>
        <family val="2"/>
      </rPr>
      <t xml:space="preserve"> A seção C está organizada de forma que abrange os níveis de comunicação III, IV, V, VI e VII. Dessa forma, para melhor compreensão, a partir daqui a tabela está organizada trazendo orientações para cada nível de comunicação. A partir daqui a criança sabe que se fizer certas coisas, a pessoa com quem interage reagirá de determinada maneira, dessa forma, utiliza seus comportamentos para comunicar-se intencionalmente. Existem muitas formas com as quais a criança pode se comunicar intencionalmente. Algumas implicam símbolos (a fala, língua de sinais, símbolos de imagens, símbolos tridimensionais); outras implicam gestos específicos ou movimentos corporais; outras implicam sons iniciais que ainda não são a fala. Algumas crianças com deficiências físicas graves podem usar aparelhos eletrônicos para se comunicar. Qualquer que seja o comportamento da criança para se comunicar, o importante é que use tais comportamentos INTENCIONALMENTE, obviamente tentando comunicar algo específico. Importante lembrar que algumas crianças podem ter acesso a símbolos por meio de um aparelho de comunicação (ROWLAND, 2011, p. 19).  
</t>
    </r>
  </si>
  <si>
    <r>
      <t xml:space="preserve">Nível III. COMUNICAÇÃO NÃO CONVENCIONAL: </t>
    </r>
    <r>
      <rPr>
        <sz val="10"/>
        <color theme="1"/>
        <rFont val="Arial"/>
        <family val="2"/>
      </rPr>
      <t>Nesta etapa é possível observar que o comportamento da criança é pré-simbólico, e há intencionalidade para expressar suas necessidades ou desejos. Os comportamentos são “pré-simbólicos porque não implicam nenhum tipo de símbolo. Chamam-se “não convencionais” porque não são socialmente aceitos por nós para usá-los quando crescemos: isto inclui movimentos corporais, vocalizações, expressões faciais e gestos simples (como puxar o braço das pessoas)” (ROWLAND, 2011, p. 9).</t>
    </r>
  </si>
  <si>
    <t>COMPORTAMENTO
NÃO CONVENCIONAL</t>
  </si>
  <si>
    <r>
      <rPr>
        <b/>
        <sz val="10"/>
        <color rgb="FF000000"/>
        <rFont val="Arial"/>
        <family val="2"/>
      </rPr>
      <t xml:space="preserve">Rejeita ou nega algo
</t>
    </r>
    <r>
      <rPr>
        <sz val="10"/>
        <color rgb="FF000000"/>
        <rFont val="Arial"/>
        <family val="2"/>
      </rPr>
      <t>Como a criança demonstra rejeição a algo específico como: um objeto, uma comida, participar de uma brincadeira etc.?</t>
    </r>
  </si>
  <si>
    <r>
      <rPr>
        <b/>
        <sz val="10"/>
        <color rgb="FF000000"/>
        <rFont val="Arial"/>
        <family val="2"/>
      </rPr>
      <t xml:space="preserve">Pede para continuar uma ação 
</t>
    </r>
    <r>
      <rPr>
        <sz val="10"/>
        <color rgb="FF000000"/>
        <rFont val="Arial"/>
        <family val="2"/>
      </rPr>
      <t>Como a criança demonstra que gostaria de continuar a realizar uma ação, como brincar com um brinquedo, cantar uma música, fazer uma atividade?</t>
    </r>
  </si>
  <si>
    <t>Movimentos corporais completos (se balança, por exemplo);</t>
  </si>
  <si>
    <t>Inclina-se na direção da pessoa com quem está interagindo ou dá batidinhas no objeto</t>
  </si>
  <si>
    <t>Toca o objeto desejado (sem pegá-lo);</t>
  </si>
  <si>
    <r>
      <t xml:space="preserve">Pede para continuar uma ação 
</t>
    </r>
    <r>
      <rPr>
        <sz val="10"/>
        <color rgb="FF000000"/>
        <rFont val="Arial"/>
        <family val="2"/>
      </rPr>
      <t>Como a criança demonstra que gostaria de continuar a realizar uma ação, como brincar com um brinquedo, cantar uma música, fazer uma atividade?</t>
    </r>
  </si>
  <si>
    <t>Vocalizações específicas com entonação de pergunta, com a intenção comunicativa de dizer: “Você quer isto?”, por exemplo.</t>
  </si>
  <si>
    <r>
      <rPr>
        <b/>
        <sz val="10"/>
        <color theme="1"/>
        <rFont val="Arial"/>
        <family val="2"/>
      </rPr>
      <t xml:space="preserve">Observação: </t>
    </r>
    <r>
      <rPr>
        <sz val="10"/>
        <color theme="1"/>
        <rFont val="Arial"/>
        <family val="2"/>
      </rPr>
      <t>Se a criança utiliza seus comportamentos indicando claramente a intenção de se comunicar conforme orientações do nível IV, siga para o nível V. É possível seguir para o próximo nível ainda que alguns comportamentos sejam avaliados como emergentes.</t>
    </r>
  </si>
  <si>
    <t>Aponta o símbolo do objeto que representa o(a) objeto/pessoa desejado(a);</t>
  </si>
  <si>
    <t>Aponta a foto ou o desenho do(a) objeto/pessoa desejado(a);</t>
  </si>
  <si>
    <r>
      <t xml:space="preserve">Dá nome para coisas ou pessoas
</t>
    </r>
    <r>
      <rPr>
        <sz val="10"/>
        <color rgb="FF000000"/>
        <rFont val="Arial"/>
        <family val="2"/>
      </rPr>
      <t>Como a criança nomeia objetos, pessoas ou ações, seja espontaneamente ou como resposta a uma pergunta feita por alguém (como: “O que é isso”)?</t>
    </r>
  </si>
  <si>
    <t>Perfil da Matriz de Comunicação, por Rowland (2011).</t>
  </si>
  <si>
    <r>
      <t xml:space="preserve">Produto educacional "Matriz Perfil de Comunicação", item integrante da dissertação: SOUSA, Isis Oliveira de. </t>
    </r>
    <r>
      <rPr>
        <b/>
        <sz val="12"/>
        <color theme="1"/>
        <rFont val="Arial"/>
        <family val="2"/>
      </rPr>
      <t>Instrumento de Avaliação</t>
    </r>
    <r>
      <rPr>
        <sz val="12"/>
        <color theme="1"/>
        <rFont val="Arial"/>
        <family val="2"/>
      </rPr>
      <t xml:space="preserve">: Comunicação Aumentativa e Alternativa para a inclusão na Educação Infantil. 2022. 168 p. Dissertação (Mestrado Profissional em Educação Inclusiva – PROFEI) – Faculdade de Ciências e Tecnologias, Universidade Estadual Paulista, Presidente Prudente, 2022.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</si>
</sst>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theme="1"/>
      <name val="Arial"/>
      <family val="2"/>
    </font>
    <font>
      <sz val="11"/>
      <color theme="1"/>
      <name val="Arial"/>
      <family val="2"/>
    </font>
    <font>
      <sz val="10"/>
      <color theme="1"/>
      <name val="Arial"/>
      <family val="2"/>
    </font>
    <font>
      <b/>
      <sz val="10"/>
      <color rgb="FF000000"/>
      <name val="Arial"/>
      <family val="2"/>
    </font>
    <font>
      <sz val="10"/>
      <color rgb="FF000000"/>
      <name val="Arial"/>
      <family val="2"/>
    </font>
    <font>
      <sz val="1"/>
      <color rgb="FF000000"/>
      <name val="Arial"/>
      <family val="2"/>
    </font>
    <font>
      <sz val="1"/>
      <color theme="1"/>
      <name val="Arial"/>
      <family val="2"/>
    </font>
    <font>
      <b/>
      <sz val="20"/>
      <color theme="4"/>
      <name val="Arial"/>
      <family val="2"/>
    </font>
    <font>
      <b/>
      <sz val="14"/>
      <color theme="0"/>
      <name val="Arial"/>
      <family val="2"/>
    </font>
    <font>
      <b/>
      <sz val="16"/>
      <color theme="1"/>
      <name val="Arial"/>
      <family val="2"/>
    </font>
    <font>
      <sz val="14"/>
      <color theme="1"/>
      <name val="Arial"/>
      <family val="2"/>
    </font>
    <font>
      <b/>
      <sz val="8"/>
      <color theme="1"/>
      <name val="Arial"/>
      <family val="2"/>
    </font>
    <font>
      <sz val="8"/>
      <color theme="1"/>
      <name val="Arial"/>
      <family val="2"/>
    </font>
    <font>
      <b/>
      <sz val="10"/>
      <color theme="1"/>
      <name val="Arial"/>
      <family val="2"/>
    </font>
    <font>
      <b/>
      <sz val="14"/>
      <color theme="1"/>
      <name val="Arial"/>
      <family val="2"/>
    </font>
    <font>
      <sz val="11"/>
      <color rgb="FFFF0000"/>
      <name val="Arial"/>
      <family val="2"/>
    </font>
    <font>
      <sz val="11"/>
      <color theme="0"/>
      <name val="Arial"/>
      <family val="2"/>
    </font>
    <font>
      <b/>
      <sz val="1"/>
      <color theme="0"/>
      <name val="Arial"/>
      <family val="2"/>
    </font>
    <font>
      <sz val="1"/>
      <color theme="0"/>
      <name val="Arial"/>
      <family val="2"/>
    </font>
    <font>
      <sz val="1"/>
      <color theme="0"/>
      <name val="Calibri"/>
      <family val="2"/>
      <scheme val="minor"/>
    </font>
    <font>
      <sz val="11"/>
      <color rgb="FF000000"/>
      <name val="Arial"/>
      <family val="2"/>
    </font>
    <font>
      <sz val="9"/>
      <color theme="2" tint="-0.499984740745262"/>
      <name val="Arial"/>
      <family val="2"/>
    </font>
    <font>
      <sz val="12"/>
      <color theme="2" tint="-0.499984740745262"/>
      <name val="Arial"/>
      <family val="2"/>
    </font>
    <font>
      <sz val="10"/>
      <color theme="0"/>
      <name val="Arial"/>
      <family val="2"/>
    </font>
    <font>
      <b/>
      <sz val="10"/>
      <color theme="0"/>
      <name val="Arial"/>
      <family val="2"/>
    </font>
    <font>
      <sz val="8"/>
      <color theme="0"/>
      <name val="Arial"/>
      <family val="2"/>
    </font>
    <font>
      <sz val="10"/>
      <color rgb="FFFF0000"/>
      <name val="Arial"/>
      <family val="2"/>
    </font>
    <font>
      <b/>
      <sz val="1"/>
      <color rgb="FF000000"/>
      <name val="Arial"/>
      <family val="2"/>
    </font>
    <font>
      <sz val="14"/>
      <color rgb="FFFF0000"/>
      <name val="Arial"/>
      <family val="2"/>
    </font>
    <font>
      <sz val="10"/>
      <name val="Arial"/>
      <family val="2"/>
    </font>
    <font>
      <sz val="11"/>
      <name val="Arial"/>
      <family val="2"/>
    </font>
    <font>
      <b/>
      <sz val="12"/>
      <color rgb="FFFF0000"/>
      <name val="Arial"/>
      <family val="2"/>
    </font>
    <font>
      <b/>
      <sz val="10"/>
      <color rgb="FFFF0000"/>
      <name val="Arial"/>
      <family val="2"/>
    </font>
    <font>
      <sz val="12"/>
      <color theme="1"/>
      <name val="Arial"/>
      <family val="2"/>
    </font>
    <font>
      <b/>
      <sz val="11"/>
      <color theme="1"/>
      <name val="Arial"/>
      <family val="2"/>
    </font>
    <font>
      <b/>
      <sz val="14"/>
      <color theme="1"/>
      <name val="Calibri"/>
      <family val="2"/>
      <scheme val="minor"/>
    </font>
    <font>
      <b/>
      <sz val="11"/>
      <color rgb="FFFF0000"/>
      <name val="Arial"/>
      <family val="2"/>
    </font>
    <font>
      <sz val="9"/>
      <color theme="1"/>
      <name val="Arial"/>
      <family val="2"/>
    </font>
    <font>
      <b/>
      <sz val="9"/>
      <color theme="1"/>
      <name val="Arial"/>
      <family val="2"/>
    </font>
    <font>
      <b/>
      <sz val="9"/>
      <color theme="0"/>
      <name val="Arial"/>
      <family val="2"/>
    </font>
    <font>
      <b/>
      <sz val="12"/>
      <color theme="1"/>
      <name val="Arial"/>
      <family val="2"/>
    </font>
  </fonts>
  <fills count="8">
    <fill>
      <patternFill patternType="none"/>
    </fill>
    <fill>
      <patternFill patternType="gray125"/>
    </fill>
    <fill>
      <patternFill patternType="solid">
        <fgColor theme="4" tint="0.39997558519241921"/>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4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4" tint="-0.249977111117893"/>
      </left>
      <right/>
      <top style="thin">
        <color theme="4" tint="-0.249977111117893"/>
      </top>
      <bottom/>
      <diagonal/>
    </border>
    <border>
      <left style="thin">
        <color theme="4" tint="-0.249977111117893"/>
      </left>
      <right style="medium">
        <color indexed="64"/>
      </right>
      <top/>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top/>
      <bottom style="thin">
        <color theme="4" tint="-0.249977111117893"/>
      </bottom>
      <diagonal/>
    </border>
    <border>
      <left/>
      <right/>
      <top/>
      <bottom style="thin">
        <color theme="4" tint="-0.249977111117893"/>
      </bottom>
      <diagonal/>
    </border>
    <border>
      <left style="thin">
        <color theme="4" tint="-0.249977111117893"/>
      </left>
      <right style="thin">
        <color theme="4" tint="-0.249977111117893"/>
      </right>
      <top style="thin">
        <color theme="4" tint="-0.249977111117893"/>
      </top>
      <bottom/>
      <diagonal/>
    </border>
    <border>
      <left style="thin">
        <color theme="4" tint="-0.249977111117893"/>
      </left>
      <right style="thin">
        <color theme="4" tint="-0.249977111117893"/>
      </right>
      <top/>
      <bottom/>
      <diagonal/>
    </border>
    <border>
      <left/>
      <right style="thin">
        <color theme="4" tint="-0.249977111117893"/>
      </right>
      <top style="thin">
        <color theme="4" tint="-0.249977111117893"/>
      </top>
      <bottom/>
      <diagonal/>
    </border>
    <border>
      <left/>
      <right style="thin">
        <color theme="4" tint="-0.249977111117893"/>
      </right>
      <top/>
      <bottom/>
      <diagonal/>
    </border>
    <border>
      <left/>
      <right style="thin">
        <color theme="4" tint="-0.249977111117893"/>
      </right>
      <top/>
      <bottom style="thin">
        <color theme="4" tint="-0.249977111117893"/>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theme="4" tint="-0.249977111117893"/>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317">
    <xf numFmtId="0" fontId="0" fillId="0" borderId="0" xfId="0"/>
    <xf numFmtId="0" fontId="2" fillId="0" borderId="0" xfId="0" applyFont="1"/>
    <xf numFmtId="0" fontId="3" fillId="0" borderId="0" xfId="0" applyFont="1"/>
    <xf numFmtId="0" fontId="7" fillId="0" borderId="0" xfId="0" applyFont="1"/>
    <xf numFmtId="0" fontId="4" fillId="0" borderId="2" xfId="0" applyFont="1" applyBorder="1" applyAlignment="1">
      <alignment horizontal="justify" vertical="center" wrapText="1"/>
    </xf>
    <xf numFmtId="0" fontId="5" fillId="0" borderId="11" xfId="0" applyFont="1" applyBorder="1" applyAlignment="1">
      <alignment horizontal="justify" vertical="center" wrapText="1"/>
    </xf>
    <xf numFmtId="0" fontId="5" fillId="0" borderId="10" xfId="0" applyFont="1" applyBorder="1" applyAlignment="1">
      <alignment vertical="center" wrapText="1"/>
    </xf>
    <xf numFmtId="0" fontId="6" fillId="0" borderId="11" xfId="0" applyFont="1" applyBorder="1" applyAlignment="1">
      <alignment horizontal="justify" vertical="center" wrapText="1"/>
    </xf>
    <xf numFmtId="0" fontId="2" fillId="3" borderId="17" xfId="0" applyFont="1" applyFill="1" applyBorder="1"/>
    <xf numFmtId="0" fontId="2" fillId="3" borderId="23" xfId="0" applyFont="1" applyFill="1" applyBorder="1"/>
    <xf numFmtId="0" fontId="2" fillId="0" borderId="0" xfId="0" applyFont="1" applyAlignment="1">
      <alignment vertical="top"/>
    </xf>
    <xf numFmtId="0" fontId="2" fillId="3" borderId="0" xfId="0" applyFont="1" applyFill="1"/>
    <xf numFmtId="0" fontId="2" fillId="3" borderId="31" xfId="0" applyFont="1" applyFill="1" applyBorder="1"/>
    <xf numFmtId="0" fontId="2" fillId="3" borderId="18" xfId="0" applyFont="1" applyFill="1" applyBorder="1"/>
    <xf numFmtId="0" fontId="2" fillId="3" borderId="26" xfId="0" applyFont="1" applyFill="1" applyBorder="1"/>
    <xf numFmtId="0" fontId="2" fillId="3" borderId="19" xfId="0" applyFont="1" applyFill="1" applyBorder="1"/>
    <xf numFmtId="0" fontId="2" fillId="3" borderId="20" xfId="0" applyFont="1" applyFill="1" applyBorder="1"/>
    <xf numFmtId="0" fontId="2" fillId="3" borderId="21" xfId="0" applyFont="1" applyFill="1" applyBorder="1"/>
    <xf numFmtId="0" fontId="5" fillId="0" borderId="0" xfId="0" applyFont="1" applyAlignment="1">
      <alignment horizontal="left" vertical="center" wrapText="1" indent="1"/>
    </xf>
    <xf numFmtId="0" fontId="5" fillId="0" borderId="4"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5" xfId="0" applyFont="1" applyBorder="1" applyAlignment="1">
      <alignment horizontal="left" vertical="center" wrapText="1" indent="1"/>
    </xf>
    <xf numFmtId="0" fontId="0" fillId="0" borderId="0" xfId="0" applyAlignment="1">
      <alignment vertical="center"/>
    </xf>
    <xf numFmtId="0" fontId="13" fillId="0" borderId="33" xfId="0" applyFont="1" applyBorder="1" applyAlignment="1">
      <alignment horizontal="left" vertical="center" wrapText="1" indent="1"/>
    </xf>
    <xf numFmtId="0" fontId="13" fillId="0" borderId="29" xfId="0" applyFont="1" applyBorder="1" applyAlignment="1">
      <alignment horizontal="left" vertical="center" wrapText="1" indent="1"/>
    </xf>
    <xf numFmtId="0" fontId="2" fillId="3" borderId="24" xfId="0" applyFont="1" applyFill="1" applyBorder="1"/>
    <xf numFmtId="0" fontId="12" fillId="0" borderId="0" xfId="0" applyFont="1" applyAlignment="1">
      <alignment horizontal="left" vertical="center" wrapText="1" indent="1"/>
    </xf>
    <xf numFmtId="0" fontId="13" fillId="0" borderId="0" xfId="0" applyFont="1" applyAlignment="1">
      <alignment horizontal="left" vertical="center" indent="1"/>
    </xf>
    <xf numFmtId="0" fontId="4" fillId="0" borderId="2" xfId="0" applyFont="1" applyBorder="1" applyAlignment="1">
      <alignment horizontal="center" vertical="center" wrapText="1"/>
    </xf>
    <xf numFmtId="0" fontId="3" fillId="0" borderId="11" xfId="0" applyFont="1" applyBorder="1" applyAlignment="1">
      <alignment horizontal="left"/>
    </xf>
    <xf numFmtId="0" fontId="7" fillId="0" borderId="11" xfId="0" applyFont="1" applyBorder="1" applyAlignment="1">
      <alignment horizontal="left"/>
    </xf>
    <xf numFmtId="0" fontId="3" fillId="0" borderId="10" xfId="0" applyFont="1" applyBorder="1" applyAlignment="1">
      <alignment horizontal="left"/>
    </xf>
    <xf numFmtId="0" fontId="3" fillId="0" borderId="0" xfId="0" applyFont="1" applyAlignment="1">
      <alignment vertical="center" wrapText="1"/>
    </xf>
    <xf numFmtId="0" fontId="3" fillId="0" borderId="3" xfId="0" applyFont="1" applyBorder="1" applyAlignment="1">
      <alignment vertical="center" wrapText="1"/>
    </xf>
    <xf numFmtId="0" fontId="6" fillId="0" borderId="0" xfId="0" applyFont="1" applyAlignment="1">
      <alignment horizontal="justify" vertical="center" wrapText="1"/>
    </xf>
    <xf numFmtId="0" fontId="5" fillId="0" borderId="10" xfId="0" applyFont="1" applyBorder="1" applyAlignment="1">
      <alignment horizontal="justify" vertical="center" wrapText="1"/>
    </xf>
    <xf numFmtId="0" fontId="5" fillId="0" borderId="5" xfId="0" applyFont="1" applyBorder="1" applyAlignment="1">
      <alignment horizontal="left" vertical="center" wrapText="1"/>
    </xf>
    <xf numFmtId="0" fontId="3" fillId="0" borderId="0" xfId="0" applyFont="1" applyAlignment="1">
      <alignment horizontal="left"/>
    </xf>
    <xf numFmtId="0" fontId="3" fillId="0" borderId="0" xfId="0" applyFont="1" applyAlignment="1">
      <alignment horizontal="left" vertical="center"/>
    </xf>
    <xf numFmtId="0" fontId="3" fillId="0" borderId="4" xfId="0" applyFont="1" applyBorder="1" applyAlignment="1">
      <alignment vertical="center" wrapText="1"/>
    </xf>
    <xf numFmtId="0" fontId="3" fillId="0" borderId="9" xfId="0" applyFont="1" applyBorder="1" applyAlignment="1">
      <alignment horizontal="left" vertical="center"/>
    </xf>
    <xf numFmtId="0" fontId="5" fillId="0" borderId="11" xfId="0" applyFont="1" applyBorder="1" applyAlignment="1">
      <alignment vertical="center" wrapText="1"/>
    </xf>
    <xf numFmtId="0" fontId="6" fillId="0" borderId="4" xfId="0" applyFont="1" applyBorder="1" applyAlignment="1">
      <alignment horizontal="justify" vertical="center" wrapText="1"/>
    </xf>
    <xf numFmtId="0" fontId="4" fillId="0" borderId="8" xfId="0" applyFont="1" applyBorder="1" applyAlignment="1">
      <alignment horizontal="left" vertical="center" wrapText="1" indent="1"/>
    </xf>
    <xf numFmtId="0" fontId="5" fillId="0" borderId="38" xfId="0" applyFont="1" applyBorder="1" applyAlignment="1">
      <alignment horizontal="left" vertical="center" wrapText="1"/>
    </xf>
    <xf numFmtId="0" fontId="4" fillId="0" borderId="10" xfId="0" applyFont="1" applyBorder="1" applyAlignment="1">
      <alignment horizontal="left" vertical="center" wrapText="1" indent="1"/>
    </xf>
    <xf numFmtId="0" fontId="5" fillId="0" borderId="38" xfId="0" applyFont="1" applyBorder="1" applyAlignment="1">
      <alignment horizontal="center" vertical="center" wrapText="1"/>
    </xf>
    <xf numFmtId="0" fontId="4" fillId="0" borderId="2" xfId="0" applyFont="1" applyBorder="1" applyAlignment="1">
      <alignment horizontal="left" vertical="center" wrapText="1"/>
    </xf>
    <xf numFmtId="0" fontId="17" fillId="0" borderId="0" xfId="0" applyFont="1"/>
    <xf numFmtId="0" fontId="18" fillId="0" borderId="0" xfId="0" applyFont="1" applyAlignment="1">
      <alignment horizontal="justify" vertical="center" wrapText="1"/>
    </xf>
    <xf numFmtId="0" fontId="19" fillId="0" borderId="0" xfId="0" applyFont="1" applyAlignment="1">
      <alignment horizontal="justify" vertical="center" wrapText="1"/>
    </xf>
    <xf numFmtId="0" fontId="20" fillId="0" borderId="0" xfId="0" applyFont="1" applyAlignment="1">
      <alignment vertical="top" wrapText="1"/>
    </xf>
    <xf numFmtId="0" fontId="3" fillId="0" borderId="5" xfId="0" applyFont="1" applyBorder="1" applyAlignment="1">
      <alignment vertical="center" wrapText="1"/>
    </xf>
    <xf numFmtId="0" fontId="3" fillId="0" borderId="11" xfId="0" applyFont="1" applyBorder="1"/>
    <xf numFmtId="0" fontId="3" fillId="0" borderId="10" xfId="0" applyFont="1" applyBorder="1"/>
    <xf numFmtId="0" fontId="3" fillId="0" borderId="9" xfId="0" applyFont="1" applyBorder="1" applyAlignment="1">
      <alignment vertical="center"/>
    </xf>
    <xf numFmtId="0" fontId="21" fillId="0" borderId="11" xfId="0" applyFont="1" applyBorder="1" applyAlignment="1">
      <alignment horizontal="justify" vertical="center" wrapText="1"/>
    </xf>
    <xf numFmtId="0" fontId="22" fillId="0" borderId="11" xfId="0" applyFont="1" applyBorder="1" applyAlignment="1">
      <alignment horizontal="justify" vertical="center" wrapText="1"/>
    </xf>
    <xf numFmtId="0" fontId="24" fillId="0" borderId="11" xfId="0" applyFont="1" applyBorder="1" applyAlignment="1">
      <alignment horizontal="left"/>
    </xf>
    <xf numFmtId="0" fontId="25" fillId="0" borderId="9" xfId="0" applyFont="1" applyBorder="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0" xfId="0" applyFont="1" applyAlignment="1">
      <alignment horizontal="left"/>
    </xf>
    <xf numFmtId="0" fontId="24" fillId="0" borderId="0" xfId="0" applyFont="1" applyAlignment="1">
      <alignment horizontal="left" vertical="center"/>
    </xf>
    <xf numFmtId="0" fontId="24" fillId="0" borderId="4" xfId="0" applyFont="1" applyBorder="1" applyAlignment="1">
      <alignment horizontal="left" vertical="center" wrapText="1"/>
    </xf>
    <xf numFmtId="0" fontId="26" fillId="0" borderId="11" xfId="0" applyFont="1" applyBorder="1" applyAlignment="1">
      <alignment horizontal="left"/>
    </xf>
    <xf numFmtId="0" fontId="26" fillId="0" borderId="0" xfId="0" applyFont="1" applyAlignment="1">
      <alignment horizontal="left" vertical="center" wrapText="1"/>
    </xf>
    <xf numFmtId="0" fontId="26" fillId="0" borderId="11" xfId="0" applyFont="1" applyBorder="1" applyAlignment="1">
      <alignment horizontal="left" vertical="center" wrapText="1"/>
    </xf>
    <xf numFmtId="0" fontId="26" fillId="0" borderId="6" xfId="0" applyFont="1" applyBorder="1" applyAlignment="1">
      <alignment horizontal="left" vertical="center" wrapText="1"/>
    </xf>
    <xf numFmtId="0" fontId="26" fillId="0" borderId="4" xfId="0" applyFont="1" applyBorder="1" applyAlignment="1">
      <alignment horizontal="left" vertical="center" wrapText="1"/>
    </xf>
    <xf numFmtId="0" fontId="26" fillId="0" borderId="9" xfId="0" applyFont="1" applyBorder="1" applyAlignment="1">
      <alignment horizontal="left" vertical="center" wrapText="1"/>
    </xf>
    <xf numFmtId="0" fontId="26" fillId="0" borderId="7" xfId="0" applyFont="1" applyBorder="1" applyAlignment="1">
      <alignment horizontal="left" vertical="center" wrapText="1"/>
    </xf>
    <xf numFmtId="0" fontId="26" fillId="0" borderId="0" xfId="0" applyFont="1" applyAlignment="1">
      <alignment horizontal="left"/>
    </xf>
    <xf numFmtId="0" fontId="3" fillId="0" borderId="2" xfId="0" applyFont="1" applyBorder="1" applyAlignment="1">
      <alignment horizontal="left" vertical="center" wrapText="1"/>
    </xf>
    <xf numFmtId="0" fontId="13" fillId="0" borderId="2" xfId="0" applyFont="1" applyBorder="1" applyAlignment="1">
      <alignment horizontal="left" vertical="center" wrapText="1"/>
    </xf>
    <xf numFmtId="0" fontId="5" fillId="0" borderId="38" xfId="0" applyFont="1" applyBorder="1" applyAlignment="1">
      <alignment vertical="center" wrapText="1"/>
    </xf>
    <xf numFmtId="0" fontId="5" fillId="0" borderId="0" xfId="0" applyFont="1" applyAlignment="1">
      <alignment horizontal="left" indent="1"/>
    </xf>
    <xf numFmtId="0" fontId="5" fillId="0" borderId="10" xfId="0" applyFont="1" applyBorder="1" applyAlignment="1">
      <alignment horizontal="left" wrapText="1" indent="1"/>
    </xf>
    <xf numFmtId="0" fontId="5" fillId="0" borderId="3" xfId="0" applyFont="1" applyBorder="1" applyAlignment="1">
      <alignment horizontal="left" wrapText="1" indent="1"/>
    </xf>
    <xf numFmtId="0" fontId="5" fillId="0" borderId="3" xfId="0" applyFont="1" applyBorder="1" applyAlignment="1">
      <alignment vertical="top" wrapText="1"/>
    </xf>
    <xf numFmtId="0" fontId="25" fillId="5" borderId="9" xfId="0" applyFont="1" applyFill="1" applyBorder="1" applyAlignment="1">
      <alignment horizontal="left" vertical="center" wrapText="1"/>
    </xf>
    <xf numFmtId="0" fontId="21" fillId="5" borderId="11" xfId="0" applyFont="1" applyFill="1" applyBorder="1" applyAlignment="1">
      <alignment horizontal="justify" vertical="center" wrapText="1"/>
    </xf>
    <xf numFmtId="0" fontId="6" fillId="5" borderId="11" xfId="0" applyFont="1" applyFill="1" applyBorder="1" applyAlignment="1">
      <alignment horizontal="justify" vertical="center" wrapText="1"/>
    </xf>
    <xf numFmtId="0" fontId="5" fillId="5" borderId="10" xfId="0" applyFont="1" applyFill="1" applyBorder="1" applyAlignment="1">
      <alignment horizontal="justify" vertical="center" wrapText="1"/>
    </xf>
    <xf numFmtId="0" fontId="24" fillId="5" borderId="6" xfId="0" applyFont="1" applyFill="1" applyBorder="1" applyAlignment="1">
      <alignment horizontal="left" vertical="center" wrapText="1"/>
    </xf>
    <xf numFmtId="0" fontId="5" fillId="5" borderId="3" xfId="0" applyFont="1" applyFill="1" applyBorder="1" applyAlignment="1">
      <alignment horizontal="left" vertical="center" wrapText="1" indent="1"/>
    </xf>
    <xf numFmtId="0" fontId="24" fillId="6" borderId="6" xfId="0" applyFont="1" applyFill="1" applyBorder="1" applyAlignment="1">
      <alignment horizontal="left" vertical="center" wrapText="1"/>
    </xf>
    <xf numFmtId="0" fontId="6" fillId="6" borderId="1" xfId="0" applyFont="1" applyFill="1" applyBorder="1" applyAlignment="1">
      <alignment horizontal="justify" vertical="center" wrapText="1"/>
    </xf>
    <xf numFmtId="0" fontId="5" fillId="6" borderId="3" xfId="0" applyFont="1" applyFill="1" applyBorder="1" applyAlignment="1">
      <alignment horizontal="left" vertical="center" wrapText="1" indent="1"/>
    </xf>
    <xf numFmtId="0" fontId="6" fillId="6" borderId="0" xfId="0" applyFont="1" applyFill="1" applyAlignment="1">
      <alignment horizontal="justify" vertical="center" wrapText="1"/>
    </xf>
    <xf numFmtId="0" fontId="5" fillId="5" borderId="0" xfId="0" applyFont="1" applyFill="1" applyAlignment="1">
      <alignment horizontal="left" vertical="center" wrapText="1" indent="1"/>
    </xf>
    <xf numFmtId="0" fontId="6" fillId="5" borderId="0" xfId="0" applyFont="1" applyFill="1" applyAlignment="1">
      <alignment horizontal="justify" vertical="center" wrapText="1"/>
    </xf>
    <xf numFmtId="0" fontId="24" fillId="5" borderId="7" xfId="0" applyFont="1" applyFill="1" applyBorder="1" applyAlignment="1">
      <alignment horizontal="left" vertical="center" wrapText="1"/>
    </xf>
    <xf numFmtId="0" fontId="6" fillId="5" borderId="4" xfId="0" applyFont="1" applyFill="1" applyBorder="1" applyAlignment="1">
      <alignment horizontal="justify" vertical="center" wrapText="1"/>
    </xf>
    <xf numFmtId="0" fontId="5" fillId="5" borderId="4" xfId="0" applyFont="1" applyFill="1" applyBorder="1" applyAlignment="1">
      <alignment horizontal="left" vertical="center" wrapText="1" indent="1"/>
    </xf>
    <xf numFmtId="0" fontId="5" fillId="5" borderId="5" xfId="0" applyFont="1" applyFill="1" applyBorder="1" applyAlignment="1">
      <alignment horizontal="left" vertical="center" wrapText="1" indent="1"/>
    </xf>
    <xf numFmtId="0" fontId="25" fillId="6" borderId="9" xfId="0" applyFont="1" applyFill="1" applyBorder="1" applyAlignment="1">
      <alignment horizontal="left" vertical="center" wrapText="1"/>
    </xf>
    <xf numFmtId="0" fontId="21" fillId="6" borderId="11" xfId="0" applyFont="1" applyFill="1" applyBorder="1" applyAlignment="1">
      <alignment horizontal="justify" vertical="center" wrapText="1"/>
    </xf>
    <xf numFmtId="0" fontId="5" fillId="6" borderId="10" xfId="0" applyFont="1" applyFill="1" applyBorder="1" applyAlignment="1">
      <alignment horizontal="justify" vertical="center" wrapText="1"/>
    </xf>
    <xf numFmtId="0" fontId="6" fillId="6" borderId="11" xfId="0" applyFont="1" applyFill="1" applyBorder="1" applyAlignment="1">
      <alignment horizontal="justify" vertical="center" wrapText="1"/>
    </xf>
    <xf numFmtId="0" fontId="24" fillId="6" borderId="7" xfId="0" applyFont="1" applyFill="1" applyBorder="1" applyAlignment="1">
      <alignment horizontal="left" vertical="center" wrapText="1"/>
    </xf>
    <xf numFmtId="0" fontId="6" fillId="6" borderId="4" xfId="0" applyFont="1" applyFill="1" applyBorder="1" applyAlignment="1">
      <alignment horizontal="justify" vertical="center" wrapText="1"/>
    </xf>
    <xf numFmtId="0" fontId="5" fillId="6" borderId="5" xfId="0" applyFont="1" applyFill="1" applyBorder="1" applyAlignment="1">
      <alignment horizontal="left" vertical="center" wrapText="1" indent="1"/>
    </xf>
    <xf numFmtId="0" fontId="5" fillId="0" borderId="5" xfId="0" applyFont="1" applyBorder="1" applyAlignment="1">
      <alignment wrapText="1"/>
    </xf>
    <xf numFmtId="0" fontId="5" fillId="0" borderId="10" xfId="0" applyFont="1" applyBorder="1" applyAlignment="1">
      <alignment horizontal="left" vertical="center" wrapText="1" indent="1"/>
    </xf>
    <xf numFmtId="0" fontId="5" fillId="0" borderId="3" xfId="0" applyFont="1" applyBorder="1" applyAlignment="1">
      <alignment horizontal="left" vertical="top" wrapText="1" indent="1"/>
    </xf>
    <xf numFmtId="0" fontId="26" fillId="0" borderId="6" xfId="0" applyFont="1" applyBorder="1" applyAlignment="1">
      <alignment horizontal="left"/>
    </xf>
    <xf numFmtId="0" fontId="5" fillId="0" borderId="5" xfId="0" applyFont="1" applyBorder="1" applyAlignment="1">
      <alignment horizontal="left" vertical="top" wrapText="1" indent="1"/>
    </xf>
    <xf numFmtId="0" fontId="5" fillId="0" borderId="10" xfId="0" applyFont="1" applyBorder="1" applyAlignment="1">
      <alignment wrapText="1"/>
    </xf>
    <xf numFmtId="0" fontId="5" fillId="0" borderId="5" xfId="0" applyFont="1" applyBorder="1" applyAlignment="1">
      <alignment vertical="top" wrapText="1"/>
    </xf>
    <xf numFmtId="0" fontId="24" fillId="6" borderId="0" xfId="0" applyFont="1" applyFill="1" applyAlignment="1">
      <alignment horizontal="left"/>
    </xf>
    <xf numFmtId="0" fontId="5" fillId="6" borderId="0" xfId="0" applyFont="1" applyFill="1" applyAlignment="1">
      <alignment horizontal="left" vertical="center" wrapText="1" indent="1"/>
    </xf>
    <xf numFmtId="0" fontId="24" fillId="6" borderId="6" xfId="0" applyFont="1" applyFill="1" applyBorder="1" applyAlignment="1">
      <alignment horizontal="left"/>
    </xf>
    <xf numFmtId="0" fontId="26" fillId="6" borderId="0" xfId="0" applyFont="1" applyFill="1" applyAlignment="1">
      <alignment horizontal="left"/>
    </xf>
    <xf numFmtId="0" fontId="22" fillId="6" borderId="11" xfId="0" applyFont="1" applyFill="1" applyBorder="1" applyAlignment="1">
      <alignment horizontal="justify" vertical="center" wrapText="1"/>
    </xf>
    <xf numFmtId="0" fontId="5" fillId="6" borderId="11" xfId="0" applyFont="1" applyFill="1" applyBorder="1" applyAlignment="1">
      <alignment horizontal="justify" vertical="center" wrapText="1"/>
    </xf>
    <xf numFmtId="0" fontId="5" fillId="6" borderId="10" xfId="0" applyFont="1" applyFill="1" applyBorder="1" applyAlignment="1">
      <alignment vertical="center" wrapText="1"/>
    </xf>
    <xf numFmtId="0" fontId="26" fillId="6" borderId="11" xfId="0" applyFont="1" applyFill="1" applyBorder="1" applyAlignment="1">
      <alignment horizontal="left" vertical="center" wrapText="1"/>
    </xf>
    <xf numFmtId="0" fontId="26" fillId="6" borderId="6" xfId="0" applyFont="1" applyFill="1" applyBorder="1" applyAlignment="1">
      <alignment horizontal="left" vertical="center" wrapText="1"/>
    </xf>
    <xf numFmtId="0" fontId="5" fillId="6" borderId="4" xfId="0" applyFont="1" applyFill="1" applyBorder="1" applyAlignment="1">
      <alignment horizontal="left" vertical="center" wrapText="1" indent="1"/>
    </xf>
    <xf numFmtId="0" fontId="26" fillId="6" borderId="4" xfId="0" applyFont="1" applyFill="1" applyBorder="1" applyAlignment="1">
      <alignment horizontal="left" vertical="center" wrapText="1"/>
    </xf>
    <xf numFmtId="0" fontId="23" fillId="6" borderId="11" xfId="0" applyFont="1" applyFill="1" applyBorder="1" applyAlignment="1">
      <alignment horizontal="justify" vertical="center" wrapText="1"/>
    </xf>
    <xf numFmtId="0" fontId="5" fillId="6" borderId="11" xfId="0" applyFont="1" applyFill="1" applyBorder="1" applyAlignment="1">
      <alignment vertical="center" wrapText="1"/>
    </xf>
    <xf numFmtId="0" fontId="26" fillId="6" borderId="9" xfId="0" applyFont="1" applyFill="1" applyBorder="1" applyAlignment="1">
      <alignment horizontal="left" vertical="center" wrapText="1"/>
    </xf>
    <xf numFmtId="0" fontId="26" fillId="6" borderId="7" xfId="0" applyFont="1" applyFill="1" applyBorder="1" applyAlignment="1">
      <alignment horizontal="left" vertical="center" wrapText="1"/>
    </xf>
    <xf numFmtId="0" fontId="6" fillId="0" borderId="1" xfId="0" applyFont="1" applyBorder="1" applyAlignment="1">
      <alignment horizontal="justify" vertical="center" wrapText="1"/>
    </xf>
    <xf numFmtId="0" fontId="24" fillId="0" borderId="6" xfId="0" applyFont="1" applyBorder="1" applyAlignment="1">
      <alignment horizontal="left"/>
    </xf>
    <xf numFmtId="0" fontId="26" fillId="6" borderId="6" xfId="0" applyFont="1" applyFill="1" applyBorder="1" applyAlignment="1">
      <alignment horizontal="left"/>
    </xf>
    <xf numFmtId="0" fontId="5" fillId="6" borderId="10" xfId="0" applyFont="1" applyFill="1" applyBorder="1" applyAlignment="1">
      <alignment wrapText="1"/>
    </xf>
    <xf numFmtId="0" fontId="5" fillId="6" borderId="5" xfId="0" applyFont="1" applyFill="1" applyBorder="1" applyAlignment="1">
      <alignment vertical="top" wrapText="1"/>
    </xf>
    <xf numFmtId="0" fontId="3" fillId="0" borderId="0" xfId="0" quotePrefix="1" applyFont="1"/>
    <xf numFmtId="0" fontId="5" fillId="0" borderId="37" xfId="0" applyFont="1" applyBorder="1" applyAlignment="1">
      <alignment horizontal="center" vertical="center" wrapText="1"/>
    </xf>
    <xf numFmtId="0" fontId="5" fillId="0" borderId="3" xfId="0" applyFont="1" applyBorder="1" applyAlignment="1">
      <alignment horizontal="left" vertical="center" indent="1"/>
    </xf>
    <xf numFmtId="0" fontId="5" fillId="0" borderId="5" xfId="0" applyFont="1" applyBorder="1" applyAlignment="1">
      <alignment horizontal="left" vertical="center" wrapText="1" indent="2"/>
    </xf>
    <xf numFmtId="0" fontId="5" fillId="0" borderId="3" xfId="0" applyFont="1" applyBorder="1" applyAlignment="1">
      <alignment horizontal="left" vertical="center" wrapText="1" indent="2"/>
    </xf>
    <xf numFmtId="0" fontId="5" fillId="0" borderId="10" xfId="0" applyFont="1" applyBorder="1" applyAlignment="1">
      <alignment horizontal="left" wrapText="1" indent="2"/>
    </xf>
    <xf numFmtId="0" fontId="5" fillId="0" borderId="5" xfId="0" applyFont="1" applyBorder="1" applyAlignment="1">
      <alignment horizontal="left" vertical="top" wrapText="1" indent="2"/>
    </xf>
    <xf numFmtId="0" fontId="27" fillId="0" borderId="0" xfId="0" applyFont="1"/>
    <xf numFmtId="0" fontId="24" fillId="0" borderId="0" xfId="0" applyFont="1"/>
    <xf numFmtId="0" fontId="29" fillId="0" borderId="0" xfId="0" applyFont="1"/>
    <xf numFmtId="0" fontId="5" fillId="0" borderId="10" xfId="0" applyFont="1" applyBorder="1" applyAlignment="1">
      <alignment horizontal="left" vertical="center" wrapText="1" indent="2"/>
    </xf>
    <xf numFmtId="0" fontId="5" fillId="0" borderId="5" xfId="0" applyFont="1" applyBorder="1" applyAlignment="1">
      <alignment horizontal="left" vertical="center" wrapText="1" indent="3"/>
    </xf>
    <xf numFmtId="0" fontId="3" fillId="0" borderId="0" xfId="0" applyFont="1" applyAlignment="1">
      <alignment horizontal="left" indent="1"/>
    </xf>
    <xf numFmtId="0" fontId="5" fillId="0" borderId="3" xfId="0" applyFont="1" applyBorder="1" applyAlignment="1">
      <alignment horizontal="left" indent="1"/>
    </xf>
    <xf numFmtId="0" fontId="30" fillId="0" borderId="0" xfId="0" applyFont="1"/>
    <xf numFmtId="0" fontId="31" fillId="0" borderId="0" xfId="0" applyFont="1"/>
    <xf numFmtId="0" fontId="32" fillId="0" borderId="0" xfId="0" applyFont="1"/>
    <xf numFmtId="0" fontId="33" fillId="7" borderId="0" xfId="0" applyFont="1" applyFill="1"/>
    <xf numFmtId="0" fontId="4" fillId="0" borderId="3" xfId="0" applyFont="1" applyBorder="1" applyAlignment="1">
      <alignment vertical="top" wrapText="1"/>
    </xf>
    <xf numFmtId="0" fontId="3" fillId="0" borderId="0" xfId="0" applyFont="1" applyAlignment="1">
      <alignment horizontal="left" wrapText="1" indent="1"/>
    </xf>
    <xf numFmtId="0" fontId="5" fillId="0" borderId="4" xfId="0" applyFont="1" applyBorder="1" applyAlignment="1">
      <alignment horizontal="left" vertical="center" wrapText="1" indent="3"/>
    </xf>
    <xf numFmtId="0" fontId="5" fillId="0" borderId="11" xfId="0" applyFont="1" applyBorder="1" applyAlignment="1">
      <alignment horizontal="left" vertical="center" wrapText="1" indent="2"/>
    </xf>
    <xf numFmtId="0" fontId="9" fillId="2" borderId="27" xfId="0" applyFont="1" applyFill="1" applyBorder="1" applyAlignment="1">
      <alignment horizontal="right" vertical="center" wrapText="1" indent="1"/>
    </xf>
    <xf numFmtId="0" fontId="2" fillId="3" borderId="0" xfId="0" applyFont="1" applyFill="1" applyAlignment="1">
      <alignment horizontal="right" indent="1"/>
    </xf>
    <xf numFmtId="14" fontId="11" fillId="0" borderId="29" xfId="0" applyNumberFormat="1" applyFont="1" applyBorder="1" applyAlignment="1">
      <alignment horizontal="left" vertical="center" indent="1"/>
    </xf>
    <xf numFmtId="0" fontId="17" fillId="7" borderId="0" xfId="0" applyFont="1" applyFill="1"/>
    <xf numFmtId="0" fontId="18" fillId="7" borderId="0" xfId="0" applyFont="1" applyFill="1" applyAlignment="1">
      <alignment horizontal="justify" vertical="center" wrapText="1"/>
    </xf>
    <xf numFmtId="0" fontId="19" fillId="7" borderId="0" xfId="0" applyFont="1" applyFill="1" applyAlignment="1">
      <alignment horizontal="justify" vertical="center" wrapText="1"/>
    </xf>
    <xf numFmtId="0" fontId="20" fillId="7" borderId="0" xfId="0" applyFont="1" applyFill="1" applyAlignment="1">
      <alignment vertical="top" wrapText="1"/>
    </xf>
    <xf numFmtId="0" fontId="12" fillId="0" borderId="32" xfId="0" applyFont="1" applyBorder="1" applyAlignment="1">
      <alignment horizontal="left" vertical="center" wrapText="1" indent="1"/>
    </xf>
    <xf numFmtId="0" fontId="12" fillId="0" borderId="33" xfId="0" applyFont="1" applyBorder="1" applyAlignment="1">
      <alignment horizontal="left" vertical="center" wrapText="1" indent="1"/>
    </xf>
    <xf numFmtId="0" fontId="2" fillId="0" borderId="0" xfId="0" applyFont="1" applyAlignment="1">
      <alignment vertical="center"/>
    </xf>
    <xf numFmtId="0" fontId="0" fillId="5" borderId="39" xfId="0" applyFill="1" applyBorder="1"/>
    <xf numFmtId="0" fontId="0" fillId="5" borderId="13" xfId="0" applyFill="1" applyBorder="1"/>
    <xf numFmtId="0" fontId="0" fillId="0" borderId="12" xfId="0" applyBorder="1"/>
    <xf numFmtId="0" fontId="0" fillId="0" borderId="11" xfId="0" applyBorder="1"/>
    <xf numFmtId="0" fontId="0" fillId="0" borderId="10" xfId="0" applyBorder="1"/>
    <xf numFmtId="0" fontId="0" fillId="0" borderId="4" xfId="0" applyBorder="1"/>
    <xf numFmtId="0" fontId="0" fillId="0" borderId="5" xfId="0" applyBorder="1"/>
    <xf numFmtId="0" fontId="0" fillId="0" borderId="7" xfId="0" applyBorder="1"/>
    <xf numFmtId="0" fontId="0" fillId="5" borderId="12" xfId="0" applyFill="1" applyBorder="1"/>
    <xf numFmtId="0" fontId="0" fillId="5" borderId="7" xfId="0" applyFill="1" applyBorder="1"/>
    <xf numFmtId="0" fontId="34" fillId="0" borderId="0" xfId="0" applyFont="1" applyAlignment="1">
      <alignment vertical="center" wrapText="1"/>
    </xf>
    <xf numFmtId="0" fontId="10" fillId="0" borderId="0" xfId="0" applyFont="1" applyAlignment="1">
      <alignment vertical="top"/>
    </xf>
    <xf numFmtId="0" fontId="2" fillId="0" borderId="31" xfId="0" applyFont="1" applyBorder="1" applyAlignment="1">
      <alignment horizontal="right" vertical="center" wrapText="1"/>
    </xf>
    <xf numFmtId="0" fontId="35" fillId="0" borderId="0" xfId="0" applyFont="1" applyAlignment="1">
      <alignment vertical="center"/>
    </xf>
    <xf numFmtId="0" fontId="2" fillId="0" borderId="0" xfId="0" applyFont="1" applyAlignment="1">
      <alignment horizontal="right" vertical="center"/>
    </xf>
    <xf numFmtId="0" fontId="2" fillId="0" borderId="35" xfId="0" applyFont="1" applyBorder="1"/>
    <xf numFmtId="0" fontId="2" fillId="0" borderId="0" xfId="0" quotePrefix="1" applyFont="1"/>
    <xf numFmtId="0" fontId="37" fillId="0" borderId="0" xfId="0" applyFont="1"/>
    <xf numFmtId="0" fontId="13" fillId="0" borderId="0" xfId="0" applyFont="1" applyAlignment="1">
      <alignment vertical="center" wrapText="1"/>
    </xf>
    <xf numFmtId="0" fontId="2" fillId="0" borderId="0" xfId="0" applyFont="1" applyAlignment="1">
      <alignment wrapText="1"/>
    </xf>
    <xf numFmtId="0" fontId="5" fillId="6" borderId="10" xfId="0" applyFont="1" applyFill="1" applyBorder="1" applyAlignment="1">
      <alignment horizontal="left" vertical="center" wrapText="1" indent="1"/>
    </xf>
    <xf numFmtId="0" fontId="5" fillId="6" borderId="10" xfId="0" applyFont="1" applyFill="1" applyBorder="1" applyAlignment="1">
      <alignment horizontal="left" wrapText="1" indent="1"/>
    </xf>
    <xf numFmtId="0" fontId="38" fillId="0" borderId="0" xfId="0" applyFont="1" applyAlignment="1">
      <alignment horizontal="center" vertical="center"/>
    </xf>
    <xf numFmtId="0" fontId="38" fillId="0" borderId="0" xfId="0" applyFont="1" applyAlignment="1">
      <alignment horizontal="center" vertical="center" wrapText="1"/>
    </xf>
    <xf numFmtId="0" fontId="39" fillId="6" borderId="27" xfId="0" applyFont="1" applyFill="1" applyBorder="1" applyAlignment="1">
      <alignment horizontal="center" vertical="center"/>
    </xf>
    <xf numFmtId="0" fontId="5" fillId="6" borderId="5" xfId="0" applyFont="1" applyFill="1" applyBorder="1" applyAlignment="1">
      <alignment horizontal="left" vertical="top" wrapText="1" indent="1"/>
    </xf>
    <xf numFmtId="0" fontId="5" fillId="6" borderId="3" xfId="0" applyFont="1" applyFill="1" applyBorder="1" applyAlignment="1">
      <alignment horizontal="left" vertical="center" indent="1"/>
    </xf>
    <xf numFmtId="0" fontId="5" fillId="6" borderId="5" xfId="0" applyFont="1" applyFill="1" applyBorder="1" applyAlignment="1">
      <alignment horizontal="left" vertical="center" wrapText="1" indent="2"/>
    </xf>
    <xf numFmtId="0" fontId="5" fillId="6" borderId="3" xfId="0" applyFont="1" applyFill="1" applyBorder="1" applyAlignment="1">
      <alignment horizontal="left" vertical="center" wrapText="1" indent="2"/>
    </xf>
    <xf numFmtId="0" fontId="1" fillId="0" borderId="13" xfId="0" applyFont="1" applyBorder="1" applyAlignment="1">
      <alignment horizontal="justify" vertical="center" wrapText="1"/>
    </xf>
    <xf numFmtId="0" fontId="1" fillId="5" borderId="4" xfId="0" applyFont="1" applyFill="1" applyBorder="1" applyAlignment="1">
      <alignment horizontal="justify" vertical="center" wrapText="1"/>
    </xf>
    <xf numFmtId="0" fontId="1" fillId="0" borderId="4" xfId="0" applyFont="1" applyBorder="1" applyAlignment="1">
      <alignment horizontal="justify" vertical="center" wrapText="1"/>
    </xf>
    <xf numFmtId="0" fontId="1" fillId="5" borderId="39" xfId="0" applyFont="1" applyFill="1" applyBorder="1" applyAlignment="1">
      <alignment horizontal="justify" vertical="center" wrapText="1"/>
    </xf>
    <xf numFmtId="0" fontId="34" fillId="0" borderId="0" xfId="0" applyFont="1" applyAlignment="1">
      <alignment horizontal="left" vertical="center" wrapText="1"/>
    </xf>
    <xf numFmtId="0" fontId="16" fillId="0" borderId="0" xfId="0" applyFont="1" applyAlignment="1">
      <alignment horizontal="center" wrapText="1"/>
    </xf>
    <xf numFmtId="0" fontId="2" fillId="0" borderId="20" xfId="0" applyFont="1" applyBorder="1" applyAlignment="1">
      <alignment horizontal="center" vertical="center" wrapText="1"/>
    </xf>
    <xf numFmtId="0" fontId="10" fillId="0" borderId="28" xfId="0" applyFont="1" applyBorder="1" applyAlignment="1">
      <alignment horizontal="left" vertical="center" indent="1"/>
    </xf>
    <xf numFmtId="0" fontId="10" fillId="0" borderId="24" xfId="0" applyFont="1" applyBorder="1" applyAlignment="1">
      <alignment horizontal="left" vertical="center" indent="1"/>
    </xf>
    <xf numFmtId="0" fontId="10" fillId="0" borderId="25" xfId="0" applyFont="1" applyBorder="1" applyAlignment="1">
      <alignment horizontal="left" vertical="center" indent="1"/>
    </xf>
    <xf numFmtId="0" fontId="11" fillId="0" borderId="28" xfId="0" applyFont="1" applyBorder="1" applyAlignment="1">
      <alignment horizontal="left" vertical="center" indent="1"/>
    </xf>
    <xf numFmtId="0" fontId="11" fillId="0" borderId="24" xfId="0" applyFont="1" applyBorder="1" applyAlignment="1">
      <alignment horizontal="left" vertical="center" indent="1"/>
    </xf>
    <xf numFmtId="0" fontId="11" fillId="0" borderId="25" xfId="0" applyFont="1" applyBorder="1" applyAlignment="1">
      <alignment horizontal="left" vertical="center" indent="1"/>
    </xf>
    <xf numFmtId="0" fontId="15" fillId="0" borderId="28" xfId="0" applyFont="1" applyBorder="1" applyAlignment="1">
      <alignment horizontal="left" vertical="center" indent="1"/>
    </xf>
    <xf numFmtId="0" fontId="15" fillId="0" borderId="24" xfId="0" applyFont="1" applyBorder="1" applyAlignment="1">
      <alignment horizontal="left" vertical="center" indent="1"/>
    </xf>
    <xf numFmtId="0" fontId="15" fillId="0" borderId="25" xfId="0" applyFont="1" applyBorder="1" applyAlignment="1">
      <alignment horizontal="left" vertical="center" indent="1"/>
    </xf>
    <xf numFmtId="0" fontId="8" fillId="3" borderId="14"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16" xfId="0" applyFont="1" applyFill="1" applyBorder="1" applyAlignment="1">
      <alignment horizontal="center" vertical="center"/>
    </xf>
    <xf numFmtId="0" fontId="35" fillId="0" borderId="0" xfId="0" applyFont="1" applyAlignment="1">
      <alignment horizontal="justify" vertical="center" wrapText="1"/>
    </xf>
    <xf numFmtId="0" fontId="36" fillId="0" borderId="0" xfId="0" applyFont="1" applyAlignment="1">
      <alignment horizontal="center"/>
    </xf>
    <xf numFmtId="0" fontId="4" fillId="0" borderId="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 xfId="0" applyFont="1" applyBorder="1" applyAlignment="1">
      <alignment horizontal="left" vertical="center" wrapText="1" indent="1"/>
    </xf>
    <xf numFmtId="0" fontId="5" fillId="0" borderId="37" xfId="0" applyFont="1" applyBorder="1" applyAlignment="1">
      <alignment horizontal="left" vertical="center" wrapText="1" indent="1"/>
    </xf>
    <xf numFmtId="0" fontId="3" fillId="0" borderId="6" xfId="0" applyFont="1" applyBorder="1" applyAlignment="1">
      <alignment horizontal="justify" vertical="center" wrapText="1"/>
    </xf>
    <xf numFmtId="0" fontId="3" fillId="0" borderId="0" xfId="0" applyFont="1" applyAlignment="1">
      <alignment horizontal="justify" vertical="center" wrapText="1"/>
    </xf>
    <xf numFmtId="0" fontId="5" fillId="0" borderId="38" xfId="0" applyFont="1" applyBorder="1" applyAlignment="1">
      <alignment horizontal="center" vertical="center" wrapText="1"/>
    </xf>
    <xf numFmtId="0" fontId="3" fillId="0" borderId="7" xfId="0" applyFont="1" applyBorder="1" applyAlignment="1">
      <alignment horizontal="justify" vertical="center" wrapText="1"/>
    </xf>
    <xf numFmtId="0" fontId="3" fillId="0" borderId="4" xfId="0" applyFont="1" applyBorder="1" applyAlignment="1">
      <alignment horizontal="justify" vertical="center" wrapText="1"/>
    </xf>
    <xf numFmtId="0" fontId="4" fillId="0" borderId="12"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left" vertical="center" wrapText="1" indent="1"/>
    </xf>
    <xf numFmtId="0" fontId="5" fillId="0" borderId="38" xfId="0" applyFont="1" applyBorder="1" applyAlignment="1">
      <alignment horizontal="left" vertical="center" wrapText="1" indent="1"/>
    </xf>
    <xf numFmtId="0" fontId="14" fillId="0" borderId="41" xfId="0" applyFont="1" applyBorder="1" applyAlignment="1">
      <alignment horizontal="justify" wrapText="1"/>
    </xf>
    <xf numFmtId="0" fontId="14" fillId="0" borderId="43" xfId="0" applyFont="1" applyBorder="1" applyAlignment="1">
      <alignment horizontal="justify" wrapText="1"/>
    </xf>
    <xf numFmtId="0" fontId="14" fillId="0" borderId="42" xfId="0" applyFont="1" applyBorder="1" applyAlignment="1">
      <alignment horizontal="justify" wrapText="1"/>
    </xf>
    <xf numFmtId="0" fontId="14" fillId="0" borderId="7" xfId="0" applyFont="1" applyBorder="1" applyAlignment="1">
      <alignment horizontal="justify" vertical="center" wrapText="1"/>
    </xf>
    <xf numFmtId="0" fontId="14" fillId="0" borderId="4" xfId="0" applyFont="1" applyBorder="1" applyAlignment="1">
      <alignment horizontal="justify" vertical="center" wrapText="1"/>
    </xf>
    <xf numFmtId="0" fontId="5" fillId="6" borderId="10" xfId="0" applyFont="1" applyFill="1" applyBorder="1" applyAlignment="1">
      <alignment horizontal="center" wrapText="1"/>
    </xf>
    <xf numFmtId="0" fontId="5" fillId="6" borderId="3" xfId="0" applyFont="1" applyFill="1" applyBorder="1" applyAlignment="1">
      <alignment horizontal="center" wrapText="1"/>
    </xf>
    <xf numFmtId="0" fontId="3" fillId="0" borderId="11" xfId="0" applyFont="1" applyBorder="1" applyAlignment="1">
      <alignment horizontal="left" wrapText="1"/>
    </xf>
    <xf numFmtId="0" fontId="5" fillId="5" borderId="11" xfId="0" applyFont="1" applyFill="1" applyBorder="1" applyAlignment="1">
      <alignment horizontal="left" wrapText="1" indent="1"/>
    </xf>
    <xf numFmtId="0" fontId="5" fillId="5" borderId="0" xfId="0" applyFont="1" applyFill="1" applyAlignment="1">
      <alignment horizontal="left" wrapText="1" indent="1"/>
    </xf>
    <xf numFmtId="0" fontId="5" fillId="6" borderId="10" xfId="0" applyFont="1" applyFill="1" applyBorder="1" applyAlignment="1">
      <alignment horizontal="left" wrapText="1" indent="1"/>
    </xf>
    <xf numFmtId="0" fontId="5" fillId="6" borderId="3" xfId="0" applyFont="1" applyFill="1" applyBorder="1" applyAlignment="1">
      <alignment horizontal="left" wrapText="1" indent="1"/>
    </xf>
    <xf numFmtId="0" fontId="5" fillId="6" borderId="3" xfId="0" applyFont="1" applyFill="1" applyBorder="1" applyAlignment="1">
      <alignment horizontal="left" vertical="center" wrapText="1" indent="1"/>
    </xf>
    <xf numFmtId="0" fontId="5" fillId="6" borderId="5" xfId="0" applyFont="1" applyFill="1" applyBorder="1" applyAlignment="1">
      <alignment horizontal="left" vertical="center" wrapText="1" indent="1"/>
    </xf>
    <xf numFmtId="0" fontId="5" fillId="6" borderId="0" xfId="0" applyFont="1" applyFill="1" applyAlignment="1">
      <alignment horizontal="left" vertical="center" wrapText="1" indent="1"/>
    </xf>
    <xf numFmtId="0" fontId="5" fillId="0" borderId="5" xfId="0" applyFont="1" applyBorder="1" applyAlignment="1">
      <alignment horizontal="left" vertical="center" wrapText="1" indent="1"/>
    </xf>
    <xf numFmtId="0" fontId="5" fillId="6" borderId="3" xfId="0" applyFont="1" applyFill="1" applyBorder="1" applyAlignment="1">
      <alignment horizontal="left" vertical="top" wrapText="1" indent="1" readingOrder="2"/>
    </xf>
    <xf numFmtId="0" fontId="5" fillId="6" borderId="10" xfId="0" applyFont="1" applyFill="1" applyBorder="1" applyAlignment="1">
      <alignment horizontal="left" vertical="center" wrapText="1" indent="1"/>
    </xf>
    <xf numFmtId="0" fontId="5" fillId="6" borderId="10" xfId="0" applyFont="1" applyFill="1" applyBorder="1" applyAlignment="1">
      <alignment horizontal="left" vertical="top" wrapText="1" indent="1"/>
    </xf>
    <xf numFmtId="0" fontId="5" fillId="6" borderId="3" xfId="0" applyFont="1" applyFill="1" applyBorder="1" applyAlignment="1">
      <alignment horizontal="left" vertical="top" wrapText="1" indent="1"/>
    </xf>
    <xf numFmtId="0" fontId="3" fillId="0" borderId="9"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10"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5" xfId="0" applyFont="1" applyBorder="1" applyAlignment="1">
      <alignment horizontal="left" vertical="center" wrapText="1" indent="1"/>
    </xf>
    <xf numFmtId="0" fontId="4" fillId="0" borderId="8" xfId="0" applyFont="1" applyBorder="1" applyAlignment="1">
      <alignment horizontal="left" vertical="center" wrapText="1" indent="1"/>
    </xf>
    <xf numFmtId="0" fontId="4" fillId="0" borderId="37" xfId="0" applyFont="1" applyBorder="1" applyAlignment="1">
      <alignment horizontal="left" vertical="center" wrapText="1" indent="1"/>
    </xf>
    <xf numFmtId="0" fontId="4" fillId="0" borderId="38" xfId="0" applyFont="1" applyBorder="1" applyAlignment="1">
      <alignment horizontal="left" vertical="center" wrapText="1" indent="1"/>
    </xf>
    <xf numFmtId="0" fontId="5" fillId="0" borderId="3" xfId="0" applyFont="1" applyBorder="1" applyAlignment="1">
      <alignment horizontal="left" vertical="top" wrapText="1" indent="1"/>
    </xf>
    <xf numFmtId="0" fontId="5" fillId="0" borderId="5" xfId="0" applyFont="1" applyBorder="1" applyAlignment="1">
      <alignment horizontal="left" vertical="top" wrapText="1" indent="1"/>
    </xf>
    <xf numFmtId="0" fontId="5" fillId="6" borderId="5" xfId="0" applyFont="1" applyFill="1" applyBorder="1" applyAlignment="1">
      <alignment horizontal="left" wrapText="1" indent="1"/>
    </xf>
    <xf numFmtId="0" fontId="3" fillId="0" borderId="11" xfId="0" applyFont="1" applyBorder="1" applyAlignment="1">
      <alignment horizontal="left" wrapText="1" indent="1"/>
    </xf>
    <xf numFmtId="0" fontId="5" fillId="0" borderId="10" xfId="0" applyFont="1" applyBorder="1" applyAlignment="1">
      <alignment horizontal="left" vertical="center" wrapText="1" indent="1"/>
    </xf>
    <xf numFmtId="0" fontId="3" fillId="0" borderId="9" xfId="0" applyFont="1" applyBorder="1" applyAlignment="1">
      <alignment horizontal="left" vertical="top" wrapText="1" indent="1"/>
    </xf>
    <xf numFmtId="0" fontId="3" fillId="0" borderId="11" xfId="0" applyFont="1" applyBorder="1" applyAlignment="1">
      <alignment horizontal="left" vertical="top" wrapText="1" indent="1"/>
    </xf>
    <xf numFmtId="0" fontId="3" fillId="0" borderId="10" xfId="0" applyFont="1" applyBorder="1" applyAlignment="1">
      <alignment horizontal="left" vertical="top" wrapText="1" indent="1"/>
    </xf>
    <xf numFmtId="0" fontId="3" fillId="0" borderId="7" xfId="0" applyFont="1" applyBorder="1" applyAlignment="1">
      <alignment horizontal="left" vertical="top" wrapText="1" indent="1"/>
    </xf>
    <xf numFmtId="0" fontId="3" fillId="0" borderId="4" xfId="0" applyFont="1" applyBorder="1" applyAlignment="1">
      <alignment horizontal="left" vertical="top" wrapText="1" indent="1"/>
    </xf>
    <xf numFmtId="0" fontId="3" fillId="0" borderId="5" xfId="0" applyFont="1" applyBorder="1" applyAlignment="1">
      <alignment horizontal="left" vertical="top" wrapText="1" indent="1"/>
    </xf>
    <xf numFmtId="0" fontId="5" fillId="0" borderId="10" xfId="0" applyFont="1" applyBorder="1" applyAlignment="1">
      <alignment horizontal="left" wrapText="1" indent="1"/>
    </xf>
    <xf numFmtId="0" fontId="5" fillId="0" borderId="3" xfId="0" applyFont="1" applyBorder="1" applyAlignment="1">
      <alignment horizontal="left" wrapText="1" indent="1"/>
    </xf>
    <xf numFmtId="0" fontId="5" fillId="6" borderId="5" xfId="0" applyFont="1" applyFill="1" applyBorder="1" applyAlignment="1">
      <alignment horizontal="left" vertical="top" wrapText="1" indent="1"/>
    </xf>
    <xf numFmtId="0" fontId="3" fillId="0" borderId="12" xfId="0" applyFont="1" applyBorder="1" applyAlignment="1">
      <alignment horizontal="left" vertical="top" wrapText="1" indent="1"/>
    </xf>
    <xf numFmtId="0" fontId="3" fillId="0" borderId="39" xfId="0" applyFont="1" applyBorder="1" applyAlignment="1">
      <alignment horizontal="left" vertical="top" wrapText="1" indent="1"/>
    </xf>
    <xf numFmtId="0" fontId="3" fillId="0" borderId="13" xfId="0" applyFont="1" applyBorder="1" applyAlignment="1">
      <alignment horizontal="left" vertical="top" wrapText="1" indent="1"/>
    </xf>
    <xf numFmtId="0" fontId="4" fillId="0" borderId="41" xfId="0" applyFont="1" applyBorder="1" applyAlignment="1">
      <alignment horizontal="left" vertical="top" wrapText="1"/>
    </xf>
    <xf numFmtId="0" fontId="4" fillId="0" borderId="42" xfId="0" applyFont="1" applyBorder="1" applyAlignment="1">
      <alignment horizontal="left" vertical="top" wrapText="1"/>
    </xf>
    <xf numFmtId="0" fontId="4" fillId="0" borderId="0" xfId="0" applyFont="1" applyAlignment="1">
      <alignment horizontal="left" vertical="top" wrapText="1"/>
    </xf>
    <xf numFmtId="0" fontId="3" fillId="0" borderId="9" xfId="0" applyFont="1" applyBorder="1" applyAlignment="1">
      <alignment horizontal="center" vertical="top" wrapText="1"/>
    </xf>
    <xf numFmtId="0" fontId="3" fillId="0" borderId="11" xfId="0" applyFont="1" applyBorder="1" applyAlignment="1">
      <alignment horizontal="center" vertical="top" wrapText="1"/>
    </xf>
    <xf numFmtId="0" fontId="3" fillId="0" borderId="10" xfId="0" applyFont="1" applyBorder="1" applyAlignment="1">
      <alignment horizontal="center" vertical="top" wrapText="1"/>
    </xf>
    <xf numFmtId="0" fontId="3" fillId="0" borderId="0" xfId="0" applyFont="1" applyAlignment="1">
      <alignment horizontal="left" wrapText="1" indent="1"/>
    </xf>
    <xf numFmtId="0" fontId="35" fillId="0" borderId="0" xfId="0" applyFont="1" applyAlignment="1">
      <alignment horizontal="right" vertical="center"/>
    </xf>
    <xf numFmtId="0" fontId="41" fillId="0" borderId="0" xfId="0" applyFont="1" applyAlignment="1">
      <alignment horizontal="center" vertical="top" wrapText="1"/>
    </xf>
    <xf numFmtId="0" fontId="12" fillId="0" borderId="32" xfId="0" applyFont="1" applyBorder="1" applyAlignment="1">
      <alignment horizontal="left" vertical="center" wrapText="1" indent="1"/>
    </xf>
    <xf numFmtId="0" fontId="12" fillId="0" borderId="33" xfId="0" applyFont="1" applyBorder="1" applyAlignment="1">
      <alignment horizontal="left" vertical="center" wrapText="1" indent="1"/>
    </xf>
    <xf numFmtId="0" fontId="12" fillId="0" borderId="29" xfId="0" applyFont="1" applyBorder="1" applyAlignment="1">
      <alignment horizontal="left" vertical="center" wrapText="1" indent="1"/>
    </xf>
    <xf numFmtId="14" fontId="2" fillId="0" borderId="0" xfId="0" applyNumberFormat="1" applyFont="1" applyAlignment="1">
      <alignment horizontal="center" vertical="center"/>
    </xf>
    <xf numFmtId="0" fontId="2" fillId="0" borderId="27" xfId="0" applyFont="1" applyBorder="1" applyAlignment="1">
      <alignment horizontal="center"/>
    </xf>
    <xf numFmtId="0" fontId="40" fillId="4" borderId="28" xfId="0" applyFont="1" applyFill="1" applyBorder="1" applyAlignment="1">
      <alignment horizontal="center" vertical="center"/>
    </xf>
    <xf numFmtId="0" fontId="40" fillId="4" borderId="24" xfId="0" applyFont="1" applyFill="1" applyBorder="1" applyAlignment="1">
      <alignment horizontal="center" vertical="center"/>
    </xf>
    <xf numFmtId="0" fontId="40" fillId="4" borderId="25" xfId="0" applyFont="1" applyFill="1" applyBorder="1" applyAlignment="1">
      <alignment horizontal="center" vertical="center"/>
    </xf>
    <xf numFmtId="0" fontId="39" fillId="6" borderId="27" xfId="0" applyFont="1" applyFill="1" applyBorder="1" applyAlignment="1">
      <alignment horizontal="center" vertical="center"/>
    </xf>
    <xf numFmtId="0" fontId="40" fillId="4" borderId="27" xfId="0" applyFont="1" applyFill="1" applyBorder="1" applyAlignment="1">
      <alignment horizontal="center" vertical="center"/>
    </xf>
    <xf numFmtId="0" fontId="2" fillId="0" borderId="22" xfId="0" applyFont="1" applyBorder="1" applyAlignment="1">
      <alignment horizontal="center"/>
    </xf>
    <xf numFmtId="0" fontId="2" fillId="0" borderId="34" xfId="0" applyFont="1" applyBorder="1" applyAlignment="1">
      <alignment horizontal="center"/>
    </xf>
    <xf numFmtId="0" fontId="2" fillId="0" borderId="26" xfId="0" applyFont="1" applyBorder="1" applyAlignment="1">
      <alignment horizontal="center"/>
    </xf>
    <xf numFmtId="0" fontId="2" fillId="0" borderId="35" xfId="0" applyFont="1" applyBorder="1" applyAlignment="1">
      <alignment horizontal="center"/>
    </xf>
    <xf numFmtId="0" fontId="2" fillId="0" borderId="30" xfId="0" applyFont="1" applyBorder="1" applyAlignment="1">
      <alignment horizontal="center"/>
    </xf>
    <xf numFmtId="0" fontId="2" fillId="0" borderId="36" xfId="0" applyFont="1" applyBorder="1" applyAlignment="1">
      <alignment horizontal="center"/>
    </xf>
    <xf numFmtId="0" fontId="2" fillId="0" borderId="32" xfId="0" applyFont="1" applyBorder="1" applyAlignment="1">
      <alignment horizontal="center"/>
    </xf>
    <xf numFmtId="0" fontId="2" fillId="0" borderId="33" xfId="0" applyFont="1" applyBorder="1" applyAlignment="1">
      <alignment horizontal="center"/>
    </xf>
    <xf numFmtId="0" fontId="2" fillId="0" borderId="29" xfId="0" applyFont="1" applyBorder="1" applyAlignment="1">
      <alignment horizontal="center"/>
    </xf>
    <xf numFmtId="0" fontId="2" fillId="0" borderId="40" xfId="0" applyFont="1" applyBorder="1" applyAlignment="1">
      <alignment horizontal="center"/>
    </xf>
    <xf numFmtId="0" fontId="2" fillId="0" borderId="0" xfId="0" applyFont="1" applyAlignment="1">
      <alignment horizontal="center"/>
    </xf>
    <xf numFmtId="0" fontId="2" fillId="0" borderId="31" xfId="0" applyFont="1" applyBorder="1" applyAlignment="1">
      <alignment horizontal="center"/>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4" xfId="0" applyFont="1" applyBorder="1" applyAlignment="1">
      <alignment horizontal="left" vertical="center" wrapText="1"/>
    </xf>
    <xf numFmtId="0" fontId="14" fillId="0" borderId="9" xfId="0" applyFont="1" applyBorder="1" applyAlignment="1">
      <alignment horizontal="left" vertical="center" wrapText="1" indent="1"/>
    </xf>
    <xf numFmtId="0" fontId="14" fillId="0" borderId="11" xfId="0" applyFont="1" applyBorder="1" applyAlignment="1">
      <alignment horizontal="left" vertical="center" wrapText="1" indent="1"/>
    </xf>
    <xf numFmtId="0" fontId="14" fillId="0" borderId="10" xfId="0" applyFont="1" applyBorder="1" applyAlignment="1">
      <alignment horizontal="left" vertical="center" wrapText="1" indent="1"/>
    </xf>
    <xf numFmtId="0" fontId="14" fillId="0" borderId="7" xfId="0" applyFont="1" applyBorder="1" applyAlignment="1">
      <alignment horizontal="left" vertical="center" wrapText="1" indent="1"/>
    </xf>
    <xf numFmtId="0" fontId="14" fillId="0" borderId="4" xfId="0" applyFont="1" applyBorder="1" applyAlignment="1">
      <alignment horizontal="left" vertical="center" wrapText="1" indent="1"/>
    </xf>
    <xf numFmtId="0" fontId="5" fillId="0" borderId="5" xfId="0" applyFont="1" applyBorder="1" applyAlignment="1">
      <alignment horizontal="left" wrapText="1" indent="1"/>
    </xf>
  </cellXfs>
  <cellStyles count="1">
    <cellStyle name="Normal" xfId="0" builtinId="0"/>
  </cellStyles>
  <dxfs count="643">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rgb="FFFFC000"/>
      </font>
      <fill>
        <patternFill>
          <bgColor rgb="FFFFC000"/>
        </patternFill>
      </fill>
    </dxf>
    <dxf>
      <font>
        <color theme="0" tint="-0.14996795556505021"/>
      </font>
      <fill>
        <patternFill>
          <bgColor theme="0" tint="-0.14996795556505021"/>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tint="-4.9989318521683403E-2"/>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fgColor theme="0"/>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fgColor theme="0"/>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rgb="FF92D050"/>
      </font>
      <fill>
        <patternFill>
          <bgColor rgb="FF92D05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
      <font>
        <color theme="0"/>
      </font>
      <fill>
        <patternFill>
          <bgColor theme="0"/>
        </patternFill>
      </fill>
    </dxf>
    <dxf>
      <font>
        <color theme="5" tint="0.39994506668294322"/>
      </font>
      <fill>
        <patternFill>
          <bgColor theme="5" tint="0.39994506668294322"/>
        </patternFill>
      </fill>
    </dxf>
    <dxf>
      <font>
        <color theme="7" tint="0.39994506668294322"/>
      </font>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1093470</xdr:colOff>
      <xdr:row>1</xdr:row>
      <xdr:rowOff>525780</xdr:rowOff>
    </xdr:to>
    <xdr:pic>
      <xdr:nvPicPr>
        <xdr:cNvPr id="3" name="Imagem 2" descr="download">
          <a:extLst>
            <a:ext uri="{FF2B5EF4-FFF2-40B4-BE49-F238E27FC236}">
              <a16:creationId xmlns:a16="http://schemas.microsoft.com/office/drawing/2014/main" id="{33A18F36-47BE-058F-F70F-EF27CE4261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10001" r="59146" b="13333"/>
        <a:stretch>
          <a:fillRect/>
        </a:stretch>
      </xdr:blipFill>
      <xdr:spPr bwMode="auto">
        <a:xfrm>
          <a:off x="76200" y="85725"/>
          <a:ext cx="1531620" cy="525780"/>
        </a:xfrm>
        <a:prstGeom prst="rect">
          <a:avLst/>
        </a:prstGeom>
        <a:noFill/>
        <a:ln>
          <a:noFill/>
        </a:ln>
      </xdr:spPr>
    </xdr:pic>
    <xdr:clientData/>
  </xdr:twoCellAnchor>
  <xdr:twoCellAnchor editAs="oneCell">
    <xdr:from>
      <xdr:col>6</xdr:col>
      <xdr:colOff>676275</xdr:colOff>
      <xdr:row>1</xdr:row>
      <xdr:rowOff>28575</xdr:rowOff>
    </xdr:from>
    <xdr:to>
      <xdr:col>8</xdr:col>
      <xdr:colOff>0</xdr:colOff>
      <xdr:row>1</xdr:row>
      <xdr:rowOff>649605</xdr:rowOff>
    </xdr:to>
    <xdr:pic>
      <xdr:nvPicPr>
        <xdr:cNvPr id="4" name="image1.png" descr="Padrão do plano de fundo&#10;&#10;Descrição gerada automaticamente">
          <a:extLst>
            <a:ext uri="{FF2B5EF4-FFF2-40B4-BE49-F238E27FC236}">
              <a16:creationId xmlns:a16="http://schemas.microsoft.com/office/drawing/2014/main" id="{53DE4FE2-8DE1-7D9D-CC74-800FDF684A5C}"/>
            </a:ext>
          </a:extLst>
        </xdr:cNvPr>
        <xdr:cNvPicPr/>
      </xdr:nvPicPr>
      <xdr:blipFill>
        <a:blip xmlns:r="http://schemas.openxmlformats.org/officeDocument/2006/relationships" r:embed="rId2"/>
        <a:srcRect/>
        <a:stretch>
          <a:fillRect/>
        </a:stretch>
      </xdr:blipFill>
      <xdr:spPr>
        <a:xfrm>
          <a:off x="7010400" y="114300"/>
          <a:ext cx="762000" cy="621030"/>
        </a:xfrm>
        <a:prstGeom prst="rect">
          <a:avLst/>
        </a:prstGeom>
        <a:ln/>
      </xdr:spPr>
    </xdr:pic>
    <xdr:clientData/>
  </xdr:twoCellAnchor>
  <xdr:twoCellAnchor editAs="oneCell">
    <xdr:from>
      <xdr:col>1</xdr:col>
      <xdr:colOff>435427</xdr:colOff>
      <xdr:row>18</xdr:row>
      <xdr:rowOff>-1</xdr:rowOff>
    </xdr:from>
    <xdr:to>
      <xdr:col>8</xdr:col>
      <xdr:colOff>176893</xdr:colOff>
      <xdr:row>50</xdr:row>
      <xdr:rowOff>21941</xdr:rowOff>
    </xdr:to>
    <xdr:pic>
      <xdr:nvPicPr>
        <xdr:cNvPr id="2" name="Imagem 1">
          <a:extLst>
            <a:ext uri="{FF2B5EF4-FFF2-40B4-BE49-F238E27FC236}">
              <a16:creationId xmlns:a16="http://schemas.microsoft.com/office/drawing/2014/main" id="{A543A62B-6D36-3FC1-A5E6-FE6A7245E897}"/>
            </a:ext>
          </a:extLst>
        </xdr:cNvPr>
        <xdr:cNvPicPr>
          <a:picLocks noChangeAspect="1"/>
        </xdr:cNvPicPr>
      </xdr:nvPicPr>
      <xdr:blipFill>
        <a:blip xmlns:r="http://schemas.openxmlformats.org/officeDocument/2006/relationships" r:embed="rId3"/>
        <a:stretch>
          <a:fillRect/>
        </a:stretch>
      </xdr:blipFill>
      <xdr:spPr>
        <a:xfrm>
          <a:off x="517070" y="5959928"/>
          <a:ext cx="8055430" cy="568251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781049</xdr:colOff>
      <xdr:row>2</xdr:row>
      <xdr:rowOff>257175</xdr:rowOff>
    </xdr:from>
    <xdr:to>
      <xdr:col>15</xdr:col>
      <xdr:colOff>19050</xdr:colOff>
      <xdr:row>9</xdr:row>
      <xdr:rowOff>133350</xdr:rowOff>
    </xdr:to>
    <xdr:sp macro="" textlink="">
      <xdr:nvSpPr>
        <xdr:cNvPr id="94" name="Caixa de Texto 2">
          <a:extLst>
            <a:ext uri="{FF2B5EF4-FFF2-40B4-BE49-F238E27FC236}">
              <a16:creationId xmlns:a16="http://schemas.microsoft.com/office/drawing/2014/main" id="{9748F20D-579E-4D77-9C43-98C388E25B26}"/>
            </a:ext>
          </a:extLst>
        </xdr:cNvPr>
        <xdr:cNvSpPr txBox="1">
          <a:spLocks noChangeArrowheads="1"/>
        </xdr:cNvSpPr>
      </xdr:nvSpPr>
      <xdr:spPr bwMode="auto">
        <a:xfrm>
          <a:off x="6362699" y="657225"/>
          <a:ext cx="1828801" cy="1333500"/>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0">
          <a:noAutofit/>
        </a:bodyPr>
        <a:lstStyle/>
        <a:p>
          <a:pPr>
            <a:lnSpc>
              <a:spcPct val="107000"/>
            </a:lnSpc>
            <a:spcAft>
              <a:spcPts val="800"/>
            </a:spcAft>
          </a:pPr>
          <a:r>
            <a:rPr lang="pt-BR" sz="1050" b="1">
              <a:effectLst/>
              <a:latin typeface="Arial" panose="020B0604020202020204" pitchFamily="34" charset="0"/>
              <a:ea typeface="Calibri" panose="020F0502020204030204" pitchFamily="34" charset="0"/>
              <a:cs typeface="Arial" panose="020B0604020202020204" pitchFamily="34" charset="0"/>
            </a:rPr>
            <a:t>Tipos de símbolos:</a:t>
          </a:r>
          <a:r>
            <a:rPr lang="pt-BR" sz="1050">
              <a:effectLst/>
              <a:latin typeface="Arial" panose="020B0604020202020204" pitchFamily="34" charset="0"/>
              <a:ea typeface="Calibri" panose="020F0502020204030204" pitchFamily="34" charset="0"/>
              <a:cs typeface="Arial" panose="020B0604020202020204" pitchFamily="34" charset="0"/>
            </a:rPr>
            <a:t> </a:t>
          </a:r>
          <a:r>
            <a:rPr lang="pt-BR" sz="1050" baseline="0">
              <a:effectLst/>
              <a:latin typeface="Arial" panose="020B0604020202020204" pitchFamily="34" charset="0"/>
              <a:ea typeface="Calibri" panose="020F0502020204030204" pitchFamily="34" charset="0"/>
              <a:cs typeface="Arial" panose="020B0604020202020204" pitchFamily="34" charset="0"/>
            </a:rPr>
            <a:t>                              </a:t>
          </a:r>
          <a:r>
            <a:rPr lang="pt-BR" sz="1050">
              <a:effectLst/>
              <a:latin typeface="Arial" panose="020B0604020202020204" pitchFamily="34" charset="0"/>
              <a:ea typeface="Calibri" panose="020F0502020204030204" pitchFamily="34" charset="0"/>
              <a:cs typeface="Arial" panose="020B0604020202020204" pitchFamily="34" charset="0"/>
            </a:rPr>
            <a:t>Para os níveis V, VI ou VII são utilizados símbolos específicos como: imagens, objetos, LIBRAS, fala, gestos.</a:t>
          </a:r>
        </a:p>
      </xdr:txBody>
    </xdr:sp>
    <xdr:clientData/>
  </xdr:twoCellAnchor>
  <xdr:twoCellAnchor>
    <xdr:from>
      <xdr:col>15</xdr:col>
      <xdr:colOff>457200</xdr:colOff>
      <xdr:row>2</xdr:row>
      <xdr:rowOff>257174</xdr:rowOff>
    </xdr:from>
    <xdr:to>
      <xdr:col>18</xdr:col>
      <xdr:colOff>675205</xdr:colOff>
      <xdr:row>9</xdr:row>
      <xdr:rowOff>133350</xdr:rowOff>
    </xdr:to>
    <xdr:grpSp>
      <xdr:nvGrpSpPr>
        <xdr:cNvPr id="181" name="Agrupar 180">
          <a:extLst>
            <a:ext uri="{FF2B5EF4-FFF2-40B4-BE49-F238E27FC236}">
              <a16:creationId xmlns:a16="http://schemas.microsoft.com/office/drawing/2014/main" id="{7D18EB74-5D0F-90BD-E6B5-5CC0017521C0}"/>
            </a:ext>
          </a:extLst>
        </xdr:cNvPr>
        <xdr:cNvGrpSpPr/>
      </xdr:nvGrpSpPr>
      <xdr:grpSpPr>
        <a:xfrm>
          <a:off x="8629650" y="657224"/>
          <a:ext cx="1942030" cy="1333501"/>
          <a:chOff x="8629650" y="657224"/>
          <a:chExt cx="1942030" cy="1333501"/>
        </a:xfrm>
      </xdr:grpSpPr>
      <xdr:sp macro="" textlink="">
        <xdr:nvSpPr>
          <xdr:cNvPr id="90" name="Caixa de Texto 2">
            <a:extLst>
              <a:ext uri="{FF2B5EF4-FFF2-40B4-BE49-F238E27FC236}">
                <a16:creationId xmlns:a16="http://schemas.microsoft.com/office/drawing/2014/main" id="{62AB255A-4447-4BA8-B000-855C0921714A}"/>
              </a:ext>
            </a:extLst>
          </xdr:cNvPr>
          <xdr:cNvSpPr txBox="1">
            <a:spLocks noChangeArrowheads="1"/>
          </xdr:cNvSpPr>
        </xdr:nvSpPr>
        <xdr:spPr bwMode="auto">
          <a:xfrm>
            <a:off x="8629650" y="657224"/>
            <a:ext cx="1942030" cy="133350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408940" algn="l">
              <a:lnSpc>
                <a:spcPct val="107000"/>
              </a:lnSpc>
              <a:spcAft>
                <a:spcPts val="800"/>
              </a:spcAft>
            </a:pPr>
            <a:endParaRPr lang="pt-BR" sz="100">
              <a:effectLst/>
              <a:latin typeface="Arial" panose="020B0604020202020204" pitchFamily="34" charset="0"/>
              <a:ea typeface="Calibri" panose="020F0502020204030204" pitchFamily="34" charset="0"/>
              <a:cs typeface="Arial" panose="020B0604020202020204" pitchFamily="34" charset="0"/>
            </a:endParaRPr>
          </a:p>
          <a:p>
            <a:pPr marL="408940" algn="l">
              <a:lnSpc>
                <a:spcPct val="107000"/>
              </a:lnSpc>
              <a:spcAft>
                <a:spcPts val="800"/>
              </a:spcAft>
            </a:pPr>
            <a:r>
              <a:rPr lang="pt-BR" sz="1000">
                <a:effectLst/>
                <a:latin typeface="Arial" panose="020B0604020202020204" pitchFamily="34" charset="0"/>
                <a:ea typeface="Calibri" panose="020F0502020204030204" pitchFamily="34" charset="0"/>
                <a:cs typeface="Arial" panose="020B0604020202020204" pitchFamily="34" charset="0"/>
              </a:rPr>
              <a:t> =  NÃO OBSERVADO</a:t>
            </a:r>
          </a:p>
          <a:p>
            <a:pPr algn="l">
              <a:lnSpc>
                <a:spcPct val="107000"/>
              </a:lnSpc>
              <a:spcAft>
                <a:spcPts val="800"/>
              </a:spcAft>
            </a:pPr>
            <a:r>
              <a:rPr lang="pt-BR" sz="1000">
                <a:effectLst/>
                <a:latin typeface="Arial" panose="020B0604020202020204" pitchFamily="34" charset="0"/>
                <a:ea typeface="Calibri" panose="020F0502020204030204" pitchFamily="34" charset="0"/>
                <a:cs typeface="Arial" panose="020B0604020202020204" pitchFamily="34" charset="0"/>
              </a:rPr>
              <a:t>             =  EMERGENTE</a:t>
            </a:r>
          </a:p>
          <a:p>
            <a:pPr algn="l">
              <a:lnSpc>
                <a:spcPct val="107000"/>
              </a:lnSpc>
              <a:spcAft>
                <a:spcPts val="800"/>
              </a:spcAft>
            </a:pPr>
            <a:r>
              <a:rPr lang="pt-BR" sz="1000">
                <a:effectLst/>
                <a:latin typeface="Arial" panose="020B0604020202020204" pitchFamily="34" charset="0"/>
                <a:ea typeface="Calibri" panose="020F0502020204030204" pitchFamily="34" charset="0"/>
                <a:cs typeface="Arial" panose="020B0604020202020204" pitchFamily="34" charset="0"/>
              </a:rPr>
              <a:t>             =  DOMINADO</a:t>
            </a:r>
          </a:p>
          <a:p>
            <a:pPr algn="l">
              <a:lnSpc>
                <a:spcPct val="107000"/>
              </a:lnSpc>
              <a:spcAft>
                <a:spcPts val="800"/>
              </a:spcAft>
            </a:pPr>
            <a:r>
              <a:rPr lang="pt-BR" sz="1000">
                <a:effectLst/>
                <a:latin typeface="Arial" panose="020B0604020202020204" pitchFamily="34" charset="0"/>
                <a:ea typeface="Calibri" panose="020F0502020204030204" pitchFamily="34" charset="0"/>
                <a:cs typeface="Arial" panose="020B0604020202020204" pitchFamily="34" charset="0"/>
              </a:rPr>
              <a:t>             =</a:t>
            </a:r>
            <a:r>
              <a:rPr lang="pt-BR" sz="1000" baseline="0">
                <a:effectLst/>
                <a:latin typeface="Arial" panose="020B0604020202020204" pitchFamily="34" charset="0"/>
                <a:ea typeface="Calibri" panose="020F0502020204030204" pitchFamily="34" charset="0"/>
                <a:cs typeface="Arial" panose="020B0604020202020204" pitchFamily="34" charset="0"/>
              </a:rPr>
              <a:t>  SUPERADO</a:t>
            </a:r>
            <a:endParaRPr lang="pt-BR" sz="1000">
              <a:effectLst/>
              <a:latin typeface="Arial" panose="020B0604020202020204" pitchFamily="34" charset="0"/>
              <a:ea typeface="Calibri" panose="020F0502020204030204" pitchFamily="34" charset="0"/>
              <a:cs typeface="Arial" panose="020B0604020202020204" pitchFamily="34" charset="0"/>
            </a:endParaRPr>
          </a:p>
        </xdr:txBody>
      </xdr:sp>
      <xdr:sp macro="" textlink="">
        <xdr:nvSpPr>
          <xdr:cNvPr id="91" name="Retângulo 90">
            <a:extLst>
              <a:ext uri="{FF2B5EF4-FFF2-40B4-BE49-F238E27FC236}">
                <a16:creationId xmlns:a16="http://schemas.microsoft.com/office/drawing/2014/main" id="{F49DFA92-FA05-4901-A4F7-D8044073DE0B}"/>
              </a:ext>
            </a:extLst>
          </xdr:cNvPr>
          <xdr:cNvSpPr/>
        </xdr:nvSpPr>
        <xdr:spPr>
          <a:xfrm>
            <a:off x="8763000" y="800735"/>
            <a:ext cx="331470" cy="18034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sz="1000">
              <a:latin typeface="Arial" panose="020B0604020202020204" pitchFamily="34" charset="0"/>
              <a:cs typeface="Arial" panose="020B0604020202020204" pitchFamily="34" charset="0"/>
            </a:endParaRPr>
          </a:p>
        </xdr:txBody>
      </xdr:sp>
      <xdr:sp macro="" textlink="">
        <xdr:nvSpPr>
          <xdr:cNvPr id="92" name="Retângulo 91">
            <a:extLst>
              <a:ext uri="{FF2B5EF4-FFF2-40B4-BE49-F238E27FC236}">
                <a16:creationId xmlns:a16="http://schemas.microsoft.com/office/drawing/2014/main" id="{07410DE9-1C78-4F10-91D9-39712C89F2B1}"/>
              </a:ext>
            </a:extLst>
          </xdr:cNvPr>
          <xdr:cNvSpPr/>
        </xdr:nvSpPr>
        <xdr:spPr>
          <a:xfrm>
            <a:off x="8763000" y="1099820"/>
            <a:ext cx="331470" cy="180340"/>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sz="1000">
              <a:latin typeface="Arial" panose="020B0604020202020204" pitchFamily="34" charset="0"/>
              <a:cs typeface="Arial" panose="020B0604020202020204" pitchFamily="34" charset="0"/>
            </a:endParaRPr>
          </a:p>
        </xdr:txBody>
      </xdr:sp>
      <xdr:sp macro="" textlink="">
        <xdr:nvSpPr>
          <xdr:cNvPr id="93" name="Retângulo 92">
            <a:extLst>
              <a:ext uri="{FF2B5EF4-FFF2-40B4-BE49-F238E27FC236}">
                <a16:creationId xmlns:a16="http://schemas.microsoft.com/office/drawing/2014/main" id="{0FA40345-141A-4B0A-8034-DC1797E5D93C}"/>
              </a:ext>
            </a:extLst>
          </xdr:cNvPr>
          <xdr:cNvSpPr/>
        </xdr:nvSpPr>
        <xdr:spPr>
          <a:xfrm>
            <a:off x="8761095" y="1371600"/>
            <a:ext cx="331470" cy="171450"/>
          </a:xfrm>
          <a:prstGeom prst="rect">
            <a:avLst/>
          </a:prstGeom>
          <a:solidFill>
            <a:schemeClr val="accent4">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sz="1000">
              <a:latin typeface="Arial" panose="020B0604020202020204" pitchFamily="34" charset="0"/>
              <a:cs typeface="Arial" panose="020B0604020202020204" pitchFamily="34" charset="0"/>
            </a:endParaRPr>
          </a:p>
        </xdr:txBody>
      </xdr:sp>
      <xdr:sp macro="" textlink="">
        <xdr:nvSpPr>
          <xdr:cNvPr id="175" name="Retângulo 174">
            <a:extLst>
              <a:ext uri="{FF2B5EF4-FFF2-40B4-BE49-F238E27FC236}">
                <a16:creationId xmlns:a16="http://schemas.microsoft.com/office/drawing/2014/main" id="{DBBA622E-782D-44EF-B094-A0DAC9B47283}"/>
              </a:ext>
            </a:extLst>
          </xdr:cNvPr>
          <xdr:cNvSpPr/>
        </xdr:nvSpPr>
        <xdr:spPr>
          <a:xfrm>
            <a:off x="8763000" y="1619885"/>
            <a:ext cx="331470" cy="180340"/>
          </a:xfrm>
          <a:prstGeom prst="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sz="1000">
              <a:latin typeface="Arial" panose="020B0604020202020204" pitchFamily="34" charset="0"/>
              <a:cs typeface="Arial" panose="020B0604020202020204" pitchFamily="34" charset="0"/>
            </a:endParaRPr>
          </a:p>
        </xdr:txBody>
      </xdr:sp>
    </xdr:grpSp>
    <xdr:clientData/>
  </xdr:twoCellAnchor>
  <xdr:twoCellAnchor>
    <xdr:from>
      <xdr:col>2</xdr:col>
      <xdr:colOff>18747</xdr:colOff>
      <xdr:row>2</xdr:row>
      <xdr:rowOff>81720</xdr:rowOff>
    </xdr:from>
    <xdr:to>
      <xdr:col>3</xdr:col>
      <xdr:colOff>48570</xdr:colOff>
      <xdr:row>5</xdr:row>
      <xdr:rowOff>114315</xdr:rowOff>
    </xdr:to>
    <xdr:sp macro="" textlink="">
      <xdr:nvSpPr>
        <xdr:cNvPr id="95" name="CaixaDeTexto 94">
          <a:extLst>
            <a:ext uri="{FF2B5EF4-FFF2-40B4-BE49-F238E27FC236}">
              <a16:creationId xmlns:a16="http://schemas.microsoft.com/office/drawing/2014/main" id="{214DAACF-69E7-4193-99D5-99904917AACD}"/>
            </a:ext>
          </a:extLst>
        </xdr:cNvPr>
        <xdr:cNvSpPr txBox="1"/>
      </xdr:nvSpPr>
      <xdr:spPr>
        <a:xfrm>
          <a:off x="1323672" y="481770"/>
          <a:ext cx="610848" cy="718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a:latin typeface="Arial" panose="020B0604020202020204" pitchFamily="34" charset="0"/>
              <a:cs typeface="Arial" panose="020B0604020202020204" pitchFamily="34" charset="0"/>
            </a:rPr>
            <a:t>A1</a:t>
          </a:r>
        </a:p>
        <a:p>
          <a:pPr algn="ctr"/>
          <a:r>
            <a:rPr lang="pt-BR" sz="800">
              <a:latin typeface="Arial" panose="020B0604020202020204" pitchFamily="34" charset="0"/>
              <a:cs typeface="Arial" panose="020B0604020202020204" pitchFamily="34" charset="0"/>
            </a:rPr>
            <a:t>Expressa</a:t>
          </a: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incômodo</a:t>
          </a: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I</a:t>
          </a:r>
          <a:endParaRPr lang="pt-BR" sz="800">
            <a:latin typeface="Arial" panose="020B0604020202020204" pitchFamily="34" charset="0"/>
            <a:cs typeface="Arial" panose="020B0604020202020204" pitchFamily="34" charset="0"/>
          </a:endParaRPr>
        </a:p>
      </xdr:txBody>
    </xdr:sp>
    <xdr:clientData/>
  </xdr:twoCellAnchor>
  <xdr:twoCellAnchor>
    <xdr:from>
      <xdr:col>2</xdr:col>
      <xdr:colOff>12888</xdr:colOff>
      <xdr:row>6</xdr:row>
      <xdr:rowOff>42153</xdr:rowOff>
    </xdr:from>
    <xdr:to>
      <xdr:col>2</xdr:col>
      <xdr:colOff>567351</xdr:colOff>
      <xdr:row>10</xdr:row>
      <xdr:rowOff>46884</xdr:rowOff>
    </xdr:to>
    <xdr:sp macro="" textlink="">
      <xdr:nvSpPr>
        <xdr:cNvPr id="96" name="CaixaDeTexto 95">
          <a:extLst>
            <a:ext uri="{FF2B5EF4-FFF2-40B4-BE49-F238E27FC236}">
              <a16:creationId xmlns:a16="http://schemas.microsoft.com/office/drawing/2014/main" id="{8D5BAC7E-7F36-4791-A165-453641E35CA7}"/>
            </a:ext>
          </a:extLst>
        </xdr:cNvPr>
        <xdr:cNvSpPr txBox="1"/>
      </xdr:nvSpPr>
      <xdr:spPr>
        <a:xfrm>
          <a:off x="1317813" y="1308978"/>
          <a:ext cx="554463" cy="7476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a:latin typeface="Arial" panose="020B0604020202020204" pitchFamily="34" charset="0"/>
              <a:cs typeface="Arial" panose="020B0604020202020204" pitchFamily="34" charset="0"/>
            </a:rPr>
            <a:t>B1</a:t>
          </a:r>
        </a:p>
        <a:p>
          <a:pPr algn="ctr"/>
          <a:r>
            <a:rPr lang="pt-BR" sz="800" baseline="0">
              <a:latin typeface="Arial" panose="020B0604020202020204" pitchFamily="34" charset="0"/>
              <a:cs typeface="Arial" panose="020B0604020202020204" pitchFamily="34" charset="0"/>
            </a:rPr>
            <a:t>Protesta</a:t>
          </a: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II</a:t>
          </a:r>
        </a:p>
      </xdr:txBody>
    </xdr:sp>
    <xdr:clientData/>
  </xdr:twoCellAnchor>
  <xdr:twoCellAnchor>
    <xdr:from>
      <xdr:col>3</xdr:col>
      <xdr:colOff>11107</xdr:colOff>
      <xdr:row>6</xdr:row>
      <xdr:rowOff>51499</xdr:rowOff>
    </xdr:from>
    <xdr:to>
      <xdr:col>4</xdr:col>
      <xdr:colOff>437416</xdr:colOff>
      <xdr:row>10</xdr:row>
      <xdr:rowOff>56230</xdr:rowOff>
    </xdr:to>
    <xdr:sp macro="" textlink="">
      <xdr:nvSpPr>
        <xdr:cNvPr id="97" name="CaixaDeTexto 96">
          <a:extLst>
            <a:ext uri="{FF2B5EF4-FFF2-40B4-BE49-F238E27FC236}">
              <a16:creationId xmlns:a16="http://schemas.microsoft.com/office/drawing/2014/main" id="{F8949951-4C26-492F-8A36-DD919DE19DB2}"/>
            </a:ext>
          </a:extLst>
        </xdr:cNvPr>
        <xdr:cNvSpPr txBox="1"/>
      </xdr:nvSpPr>
      <xdr:spPr>
        <a:xfrm>
          <a:off x="1897057" y="1318324"/>
          <a:ext cx="873984" cy="7476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a:latin typeface="Arial" panose="020B0604020202020204" pitchFamily="34" charset="0"/>
              <a:cs typeface="Arial" panose="020B0604020202020204" pitchFamily="34" charset="0"/>
            </a:rPr>
            <a:t>B2</a:t>
          </a:r>
        </a:p>
        <a:p>
          <a:pPr algn="ctr"/>
          <a:r>
            <a:rPr lang="pt-BR" sz="800" baseline="0">
              <a:latin typeface="Arial" panose="020B0604020202020204" pitchFamily="34" charset="0"/>
              <a:cs typeface="Arial" panose="020B0604020202020204" pitchFamily="34" charset="0"/>
            </a:rPr>
            <a:t>Continua </a:t>
          </a:r>
        </a:p>
        <a:p>
          <a:pPr algn="ctr"/>
          <a:r>
            <a:rPr lang="pt-BR" sz="800" baseline="0">
              <a:latin typeface="Arial" panose="020B0604020202020204" pitchFamily="34" charset="0"/>
              <a:cs typeface="Arial" panose="020B0604020202020204" pitchFamily="34" charset="0"/>
            </a:rPr>
            <a:t>a ação</a:t>
          </a:r>
        </a:p>
        <a:p>
          <a:pPr algn="ctr"/>
          <a:r>
            <a:rPr lang="pt-BR" sz="800" baseline="0">
              <a:latin typeface="Arial" panose="020B0604020202020204" pitchFamily="34" charset="0"/>
              <a:cs typeface="Arial" panose="020B0604020202020204" pitchFamily="34" charset="0"/>
            </a:rPr>
            <a:t>II</a:t>
          </a:r>
        </a:p>
      </xdr:txBody>
    </xdr:sp>
    <xdr:clientData/>
  </xdr:twoCellAnchor>
  <xdr:twoCellAnchor>
    <xdr:from>
      <xdr:col>5</xdr:col>
      <xdr:colOff>102512</xdr:colOff>
      <xdr:row>6</xdr:row>
      <xdr:rowOff>51499</xdr:rowOff>
    </xdr:from>
    <xdr:to>
      <xdr:col>7</xdr:col>
      <xdr:colOff>353423</xdr:colOff>
      <xdr:row>10</xdr:row>
      <xdr:rowOff>56230</xdr:rowOff>
    </xdr:to>
    <xdr:sp macro="" textlink="">
      <xdr:nvSpPr>
        <xdr:cNvPr id="98" name="CaixaDeTexto 97">
          <a:extLst>
            <a:ext uri="{FF2B5EF4-FFF2-40B4-BE49-F238E27FC236}">
              <a16:creationId xmlns:a16="http://schemas.microsoft.com/office/drawing/2014/main" id="{D7797836-0088-447A-BBBF-BB5B540E45AE}"/>
            </a:ext>
          </a:extLst>
        </xdr:cNvPr>
        <xdr:cNvSpPr txBox="1"/>
      </xdr:nvSpPr>
      <xdr:spPr>
        <a:xfrm>
          <a:off x="2883812" y="1318324"/>
          <a:ext cx="1212936" cy="7476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a:latin typeface="Arial" panose="020B0604020202020204" pitchFamily="34" charset="0"/>
              <a:cs typeface="Arial" panose="020B0604020202020204" pitchFamily="34" charset="0"/>
            </a:rPr>
            <a:t>B3</a:t>
          </a:r>
        </a:p>
        <a:p>
          <a:pPr algn="ctr"/>
          <a:r>
            <a:rPr lang="pt-BR" sz="800" baseline="0">
              <a:latin typeface="Arial" panose="020B0604020202020204" pitchFamily="34" charset="0"/>
              <a:cs typeface="Arial" panose="020B0604020202020204" pitchFamily="34" charset="0"/>
            </a:rPr>
            <a:t>Obtém mais </a:t>
          </a:r>
        </a:p>
        <a:p>
          <a:pPr algn="ctr"/>
          <a:r>
            <a:rPr lang="pt-BR" sz="800" baseline="0">
              <a:latin typeface="Arial" panose="020B0604020202020204" pitchFamily="34" charset="0"/>
              <a:cs typeface="Arial" panose="020B0604020202020204" pitchFamily="34" charset="0"/>
            </a:rPr>
            <a:t>de algo</a:t>
          </a:r>
        </a:p>
        <a:p>
          <a:pPr algn="ctr"/>
          <a:r>
            <a:rPr lang="pt-BR" sz="800" baseline="0">
              <a:latin typeface="Arial" panose="020B0604020202020204" pitchFamily="34" charset="0"/>
              <a:cs typeface="Arial" panose="020B0604020202020204" pitchFamily="34" charset="0"/>
            </a:rPr>
            <a:t>II</a:t>
          </a:r>
        </a:p>
      </xdr:txBody>
    </xdr:sp>
    <xdr:clientData/>
  </xdr:twoCellAnchor>
  <xdr:twoCellAnchor>
    <xdr:from>
      <xdr:col>8</xdr:col>
      <xdr:colOff>419101</xdr:colOff>
      <xdr:row>2</xdr:row>
      <xdr:rowOff>50116</xdr:rowOff>
    </xdr:from>
    <xdr:to>
      <xdr:col>11</xdr:col>
      <xdr:colOff>38101</xdr:colOff>
      <xdr:row>5</xdr:row>
      <xdr:rowOff>101629</xdr:rowOff>
    </xdr:to>
    <xdr:sp macro="" textlink="">
      <xdr:nvSpPr>
        <xdr:cNvPr id="99" name="CaixaDeTexto 98">
          <a:extLst>
            <a:ext uri="{FF2B5EF4-FFF2-40B4-BE49-F238E27FC236}">
              <a16:creationId xmlns:a16="http://schemas.microsoft.com/office/drawing/2014/main" id="{13864292-DB20-4D52-8FF7-264AB9348F3E}"/>
            </a:ext>
          </a:extLst>
        </xdr:cNvPr>
        <xdr:cNvSpPr txBox="1"/>
      </xdr:nvSpPr>
      <xdr:spPr>
        <a:xfrm>
          <a:off x="4610101" y="450166"/>
          <a:ext cx="1009650" cy="7373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pt-BR" sz="800">
              <a:latin typeface="Arial" panose="020B0604020202020204" pitchFamily="34" charset="0"/>
              <a:cs typeface="Arial" panose="020B0604020202020204" pitchFamily="34" charset="0"/>
            </a:rPr>
            <a:t>A3</a:t>
          </a:r>
        </a:p>
        <a:p>
          <a:pPr algn="ctr"/>
          <a:r>
            <a:rPr lang="pt-BR" sz="800">
              <a:latin typeface="Arial" panose="020B0604020202020204" pitchFamily="34" charset="0"/>
              <a:cs typeface="Arial" panose="020B0604020202020204" pitchFamily="34" charset="0"/>
            </a:rPr>
            <a:t>Expressa</a:t>
          </a:r>
          <a:r>
            <a:rPr lang="pt-BR" sz="800" baseline="0">
              <a:latin typeface="Arial" panose="020B0604020202020204" pitchFamily="34" charset="0"/>
              <a:cs typeface="Arial" panose="020B0604020202020204" pitchFamily="34" charset="0"/>
            </a:rPr>
            <a:t> interesse em outras pessoas</a:t>
          </a:r>
        </a:p>
        <a:p>
          <a:pPr algn="ctr"/>
          <a:r>
            <a:rPr lang="pt-BR" sz="800" baseline="0">
              <a:latin typeface="Arial" panose="020B0604020202020204" pitchFamily="34" charset="0"/>
              <a:cs typeface="Arial" panose="020B0604020202020204" pitchFamily="34" charset="0"/>
            </a:rPr>
            <a:t>I</a:t>
          </a:r>
          <a:endParaRPr lang="pt-BR" sz="800">
            <a:latin typeface="Arial" panose="020B0604020202020204" pitchFamily="34" charset="0"/>
            <a:cs typeface="Arial" panose="020B0604020202020204" pitchFamily="34" charset="0"/>
          </a:endParaRPr>
        </a:p>
      </xdr:txBody>
    </xdr:sp>
    <xdr:clientData/>
  </xdr:twoCellAnchor>
  <xdr:twoCellAnchor>
    <xdr:from>
      <xdr:col>9</xdr:col>
      <xdr:colOff>60544</xdr:colOff>
      <xdr:row>6</xdr:row>
      <xdr:rowOff>51499</xdr:rowOff>
    </xdr:from>
    <xdr:to>
      <xdr:col>11</xdr:col>
      <xdr:colOff>48193</xdr:colOff>
      <xdr:row>10</xdr:row>
      <xdr:rowOff>56230</xdr:rowOff>
    </xdr:to>
    <xdr:sp macro="" textlink="">
      <xdr:nvSpPr>
        <xdr:cNvPr id="100" name="CaixaDeTexto 99">
          <a:extLst>
            <a:ext uri="{FF2B5EF4-FFF2-40B4-BE49-F238E27FC236}">
              <a16:creationId xmlns:a16="http://schemas.microsoft.com/office/drawing/2014/main" id="{B5B3E0D1-5235-41FA-B090-E60190148DC9}"/>
            </a:ext>
          </a:extLst>
        </xdr:cNvPr>
        <xdr:cNvSpPr txBox="1"/>
      </xdr:nvSpPr>
      <xdr:spPr>
        <a:xfrm>
          <a:off x="4718269" y="1318324"/>
          <a:ext cx="911574" cy="7476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a:latin typeface="Arial" panose="020B0604020202020204" pitchFamily="34" charset="0"/>
              <a:cs typeface="Arial" panose="020B0604020202020204" pitchFamily="34" charset="0"/>
            </a:rPr>
            <a:t>B4</a:t>
          </a:r>
        </a:p>
        <a:p>
          <a:pPr algn="ctr"/>
          <a:r>
            <a:rPr lang="pt-BR" sz="800" baseline="0">
              <a:latin typeface="Arial" panose="020B0604020202020204" pitchFamily="34" charset="0"/>
              <a:cs typeface="Arial" panose="020B0604020202020204" pitchFamily="34" charset="0"/>
            </a:rPr>
            <a:t>Chama a </a:t>
          </a:r>
        </a:p>
        <a:p>
          <a:pPr algn="ctr"/>
          <a:r>
            <a:rPr lang="pt-BR" sz="800" baseline="0">
              <a:latin typeface="Arial" panose="020B0604020202020204" pitchFamily="34" charset="0"/>
              <a:cs typeface="Arial" panose="020B0604020202020204" pitchFamily="34" charset="0"/>
            </a:rPr>
            <a:t>atenção</a:t>
          </a:r>
        </a:p>
        <a:p>
          <a:pPr algn="ctr"/>
          <a:r>
            <a:rPr lang="pt-BR" sz="800" baseline="0">
              <a:latin typeface="Arial" panose="020B0604020202020204" pitchFamily="34" charset="0"/>
              <a:cs typeface="Arial" panose="020B0604020202020204" pitchFamily="34" charset="0"/>
            </a:rPr>
            <a:t>II</a:t>
          </a:r>
        </a:p>
      </xdr:txBody>
    </xdr:sp>
    <xdr:clientData/>
  </xdr:twoCellAnchor>
  <xdr:twoCellAnchor>
    <xdr:from>
      <xdr:col>2</xdr:col>
      <xdr:colOff>3491</xdr:colOff>
      <xdr:row>11</xdr:row>
      <xdr:rowOff>26935</xdr:rowOff>
    </xdr:from>
    <xdr:to>
      <xdr:col>3</xdr:col>
      <xdr:colOff>2174</xdr:colOff>
      <xdr:row>16</xdr:row>
      <xdr:rowOff>83270</xdr:rowOff>
    </xdr:to>
    <xdr:sp macro="" textlink="">
      <xdr:nvSpPr>
        <xdr:cNvPr id="101" name="CaixaDeTexto 100">
          <a:extLst>
            <a:ext uri="{FF2B5EF4-FFF2-40B4-BE49-F238E27FC236}">
              <a16:creationId xmlns:a16="http://schemas.microsoft.com/office/drawing/2014/main" id="{BD87E7CA-D13B-4C3E-AEBB-584EE19FCDD0}"/>
            </a:ext>
          </a:extLst>
        </xdr:cNvPr>
        <xdr:cNvSpPr txBox="1"/>
      </xdr:nvSpPr>
      <xdr:spPr>
        <a:xfrm>
          <a:off x="1308416" y="2189110"/>
          <a:ext cx="579708" cy="951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a:latin typeface="Arial" panose="020B0604020202020204" pitchFamily="34" charset="0"/>
              <a:cs typeface="Arial" panose="020B0604020202020204" pitchFamily="34" charset="0"/>
            </a:rPr>
            <a:t>C1</a:t>
          </a:r>
        </a:p>
        <a:p>
          <a:pPr algn="ctr"/>
          <a:r>
            <a:rPr lang="pt-BR" sz="800" baseline="0">
              <a:latin typeface="Arial" panose="020B0604020202020204" pitchFamily="34" charset="0"/>
              <a:cs typeface="Arial" panose="020B0604020202020204" pitchFamily="34" charset="0"/>
            </a:rPr>
            <a:t>Rejeita</a:t>
          </a:r>
        </a:p>
        <a:p>
          <a:pPr algn="ctr"/>
          <a:r>
            <a:rPr lang="pt-BR" sz="800" baseline="0">
              <a:latin typeface="Arial" panose="020B0604020202020204" pitchFamily="34" charset="0"/>
              <a:cs typeface="Arial" panose="020B0604020202020204" pitchFamily="34" charset="0"/>
            </a:rPr>
            <a:t>Nega</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III</a:t>
          </a:r>
        </a:p>
      </xdr:txBody>
    </xdr:sp>
    <xdr:clientData/>
  </xdr:twoCellAnchor>
  <xdr:twoCellAnchor>
    <xdr:from>
      <xdr:col>3</xdr:col>
      <xdr:colOff>24043</xdr:colOff>
      <xdr:row>11</xdr:row>
      <xdr:rowOff>25327</xdr:rowOff>
    </xdr:from>
    <xdr:to>
      <xdr:col>3</xdr:col>
      <xdr:colOff>443399</xdr:colOff>
      <xdr:row>16</xdr:row>
      <xdr:rowOff>73924</xdr:rowOff>
    </xdr:to>
    <xdr:sp macro="" textlink="">
      <xdr:nvSpPr>
        <xdr:cNvPr id="102" name="CaixaDeTexto 101">
          <a:extLst>
            <a:ext uri="{FF2B5EF4-FFF2-40B4-BE49-F238E27FC236}">
              <a16:creationId xmlns:a16="http://schemas.microsoft.com/office/drawing/2014/main" id="{23DC92D5-C732-400E-9944-1410BBEFDEC8}"/>
            </a:ext>
          </a:extLst>
        </xdr:cNvPr>
        <xdr:cNvSpPr txBox="1"/>
      </xdr:nvSpPr>
      <xdr:spPr>
        <a:xfrm>
          <a:off x="1909993" y="2187502"/>
          <a:ext cx="419356" cy="9439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a:latin typeface="Arial" panose="020B0604020202020204" pitchFamily="34" charset="0"/>
              <a:cs typeface="Arial" panose="020B0604020202020204" pitchFamily="34" charset="0"/>
            </a:rPr>
            <a:t>C2</a:t>
          </a: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Pede</a:t>
          </a:r>
        </a:p>
        <a:p>
          <a:pPr algn="ctr"/>
          <a:r>
            <a:rPr lang="pt-BR" sz="800" baseline="0">
              <a:latin typeface="Arial" panose="020B0604020202020204" pitchFamily="34" charset="0"/>
              <a:cs typeface="Arial" panose="020B0604020202020204" pitchFamily="34" charset="0"/>
            </a:rPr>
            <a:t>mais</a:t>
          </a:r>
        </a:p>
        <a:p>
          <a:pPr algn="ctr"/>
          <a:r>
            <a:rPr lang="pt-BR" sz="800" baseline="0">
              <a:latin typeface="Arial" panose="020B0604020202020204" pitchFamily="34" charset="0"/>
              <a:cs typeface="Arial" panose="020B0604020202020204" pitchFamily="34" charset="0"/>
            </a:rPr>
            <a:t>ação</a:t>
          </a: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III</a:t>
          </a:r>
        </a:p>
      </xdr:txBody>
    </xdr:sp>
    <xdr:clientData/>
  </xdr:twoCellAnchor>
  <xdr:twoCellAnchor>
    <xdr:from>
      <xdr:col>4</xdr:col>
      <xdr:colOff>18059</xdr:colOff>
      <xdr:row>11</xdr:row>
      <xdr:rowOff>25327</xdr:rowOff>
    </xdr:from>
    <xdr:to>
      <xdr:col>4</xdr:col>
      <xdr:colOff>437415</xdr:colOff>
      <xdr:row>16</xdr:row>
      <xdr:rowOff>73924</xdr:rowOff>
    </xdr:to>
    <xdr:sp macro="" textlink="">
      <xdr:nvSpPr>
        <xdr:cNvPr id="103" name="CaixaDeTexto 102">
          <a:extLst>
            <a:ext uri="{FF2B5EF4-FFF2-40B4-BE49-F238E27FC236}">
              <a16:creationId xmlns:a16="http://schemas.microsoft.com/office/drawing/2014/main" id="{657F7104-4DFE-4011-B799-9067BD21F266}"/>
            </a:ext>
          </a:extLst>
        </xdr:cNvPr>
        <xdr:cNvSpPr txBox="1"/>
      </xdr:nvSpPr>
      <xdr:spPr>
        <a:xfrm>
          <a:off x="2351684" y="2187502"/>
          <a:ext cx="419356" cy="9439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a:latin typeface="Arial" panose="020B0604020202020204" pitchFamily="34" charset="0"/>
              <a:cs typeface="Arial" panose="020B0604020202020204" pitchFamily="34" charset="0"/>
            </a:rPr>
            <a:t>C3</a:t>
          </a: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Pede</a:t>
          </a:r>
        </a:p>
        <a:p>
          <a:pPr algn="ctr"/>
          <a:r>
            <a:rPr lang="pt-BR" sz="800" baseline="0">
              <a:latin typeface="Arial" panose="020B0604020202020204" pitchFamily="34" charset="0"/>
              <a:cs typeface="Arial" panose="020B0604020202020204" pitchFamily="34" charset="0"/>
            </a:rPr>
            <a:t>ação</a:t>
          </a:r>
        </a:p>
        <a:p>
          <a:pPr algn="ctr"/>
          <a:r>
            <a:rPr lang="pt-BR" sz="800" baseline="0">
              <a:latin typeface="Arial" panose="020B0604020202020204" pitchFamily="34" charset="0"/>
              <a:cs typeface="Arial" panose="020B0604020202020204" pitchFamily="34" charset="0"/>
            </a:rPr>
            <a:t>nova</a:t>
          </a: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III</a:t>
          </a:r>
        </a:p>
      </xdr:txBody>
    </xdr:sp>
    <xdr:clientData/>
  </xdr:twoCellAnchor>
  <xdr:twoCellAnchor>
    <xdr:from>
      <xdr:col>4</xdr:col>
      <xdr:colOff>428018</xdr:colOff>
      <xdr:row>11</xdr:row>
      <xdr:rowOff>25327</xdr:rowOff>
    </xdr:from>
    <xdr:to>
      <xdr:col>5</xdr:col>
      <xdr:colOff>466724</xdr:colOff>
      <xdr:row>16</xdr:row>
      <xdr:rowOff>73924</xdr:rowOff>
    </xdr:to>
    <xdr:sp macro="" textlink="">
      <xdr:nvSpPr>
        <xdr:cNvPr id="104" name="CaixaDeTexto 103">
          <a:extLst>
            <a:ext uri="{FF2B5EF4-FFF2-40B4-BE49-F238E27FC236}">
              <a16:creationId xmlns:a16="http://schemas.microsoft.com/office/drawing/2014/main" id="{DF564AB0-1337-4543-A030-6CDF0A278404}"/>
            </a:ext>
          </a:extLst>
        </xdr:cNvPr>
        <xdr:cNvSpPr txBox="1"/>
      </xdr:nvSpPr>
      <xdr:spPr>
        <a:xfrm>
          <a:off x="2761643" y="2187502"/>
          <a:ext cx="486381" cy="9439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a:latin typeface="Arial" panose="020B0604020202020204" pitchFamily="34" charset="0"/>
              <a:cs typeface="Arial" panose="020B0604020202020204" pitchFamily="34" charset="0"/>
            </a:rPr>
            <a:t>C4</a:t>
          </a: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Pede</a:t>
          </a:r>
        </a:p>
        <a:p>
          <a:pPr algn="ctr"/>
          <a:r>
            <a:rPr lang="pt-BR" sz="800" baseline="0">
              <a:latin typeface="Arial" panose="020B0604020202020204" pitchFamily="34" charset="0"/>
              <a:cs typeface="Arial" panose="020B0604020202020204" pitchFamily="34" charset="0"/>
            </a:rPr>
            <a:t>mais</a:t>
          </a:r>
        </a:p>
        <a:p>
          <a:pPr algn="ctr"/>
          <a:r>
            <a:rPr lang="pt-BR" sz="800" baseline="0">
              <a:latin typeface="Arial" panose="020B0604020202020204" pitchFamily="34" charset="0"/>
              <a:cs typeface="Arial" panose="020B0604020202020204" pitchFamily="34" charset="0"/>
            </a:rPr>
            <a:t>de um</a:t>
          </a:r>
        </a:p>
        <a:p>
          <a:pPr algn="ctr"/>
          <a:r>
            <a:rPr lang="pt-BR" sz="800" baseline="0">
              <a:latin typeface="Arial" panose="020B0604020202020204" pitchFamily="34" charset="0"/>
              <a:cs typeface="Arial" panose="020B0604020202020204" pitchFamily="34" charset="0"/>
            </a:rPr>
            <a:t>objeto</a:t>
          </a:r>
        </a:p>
        <a:p>
          <a:pPr algn="ctr"/>
          <a:r>
            <a:rPr lang="pt-BR" sz="800" baseline="0">
              <a:latin typeface="Arial" panose="020B0604020202020204" pitchFamily="34" charset="0"/>
              <a:cs typeface="Arial" panose="020B0604020202020204" pitchFamily="34" charset="0"/>
            </a:rPr>
            <a:t>III</a:t>
          </a:r>
        </a:p>
      </xdr:txBody>
    </xdr:sp>
    <xdr:clientData/>
  </xdr:twoCellAnchor>
  <xdr:twoCellAnchor>
    <xdr:from>
      <xdr:col>5</xdr:col>
      <xdr:colOff>444749</xdr:colOff>
      <xdr:row>11</xdr:row>
      <xdr:rowOff>25327</xdr:rowOff>
    </xdr:from>
    <xdr:to>
      <xdr:col>7</xdr:col>
      <xdr:colOff>34285</xdr:colOff>
      <xdr:row>16</xdr:row>
      <xdr:rowOff>73924</xdr:rowOff>
    </xdr:to>
    <xdr:sp macro="" textlink="">
      <xdr:nvSpPr>
        <xdr:cNvPr id="105" name="CaixaDeTexto 104">
          <a:extLst>
            <a:ext uri="{FF2B5EF4-FFF2-40B4-BE49-F238E27FC236}">
              <a16:creationId xmlns:a16="http://schemas.microsoft.com/office/drawing/2014/main" id="{F72C1DE3-564B-4C3F-863C-5428F1D58D1E}"/>
            </a:ext>
          </a:extLst>
        </xdr:cNvPr>
        <xdr:cNvSpPr txBox="1"/>
      </xdr:nvSpPr>
      <xdr:spPr>
        <a:xfrm>
          <a:off x="3226049" y="2187502"/>
          <a:ext cx="551561" cy="9439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a:latin typeface="Arial" panose="020B0604020202020204" pitchFamily="34" charset="0"/>
              <a:cs typeface="Arial" panose="020B0604020202020204" pitchFamily="34" charset="0"/>
            </a:rPr>
            <a:t>C5</a:t>
          </a:r>
        </a:p>
        <a:p>
          <a:pPr algn="ctr"/>
          <a:r>
            <a:rPr lang="pt-BR" sz="800" baseline="0">
              <a:latin typeface="Arial" panose="020B0604020202020204" pitchFamily="34" charset="0"/>
              <a:cs typeface="Arial" panose="020B0604020202020204" pitchFamily="34" charset="0"/>
            </a:rPr>
            <a:t>Escolhe</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III</a:t>
          </a:r>
        </a:p>
      </xdr:txBody>
    </xdr:sp>
    <xdr:clientData/>
  </xdr:twoCellAnchor>
  <xdr:twoCellAnchor>
    <xdr:from>
      <xdr:col>6</xdr:col>
      <xdr:colOff>438510</xdr:colOff>
      <xdr:row>10</xdr:row>
      <xdr:rowOff>149689</xdr:rowOff>
    </xdr:from>
    <xdr:to>
      <xdr:col>8</xdr:col>
      <xdr:colOff>28045</xdr:colOff>
      <xdr:row>16</xdr:row>
      <xdr:rowOff>45886</xdr:rowOff>
    </xdr:to>
    <xdr:sp macro="" textlink="">
      <xdr:nvSpPr>
        <xdr:cNvPr id="106" name="CaixaDeTexto 105">
          <a:extLst>
            <a:ext uri="{FF2B5EF4-FFF2-40B4-BE49-F238E27FC236}">
              <a16:creationId xmlns:a16="http://schemas.microsoft.com/office/drawing/2014/main" id="{F0CD0A64-8580-4482-A7F0-25CDA7EABC53}"/>
            </a:ext>
          </a:extLst>
        </xdr:cNvPr>
        <xdr:cNvSpPr txBox="1"/>
      </xdr:nvSpPr>
      <xdr:spPr>
        <a:xfrm>
          <a:off x="3686535" y="2159464"/>
          <a:ext cx="532510" cy="9439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a:latin typeface="Arial" panose="020B0604020202020204" pitchFamily="34" charset="0"/>
              <a:cs typeface="Arial" panose="020B0604020202020204" pitchFamily="34" charset="0"/>
            </a:rPr>
            <a:t>C6</a:t>
          </a: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Pede</a:t>
          </a:r>
        </a:p>
        <a:p>
          <a:pPr algn="ctr"/>
          <a:r>
            <a:rPr lang="pt-BR" sz="800" baseline="0">
              <a:latin typeface="Arial" panose="020B0604020202020204" pitchFamily="34" charset="0"/>
              <a:cs typeface="Arial" panose="020B0604020202020204" pitchFamily="34" charset="0"/>
            </a:rPr>
            <a:t>objeto</a:t>
          </a:r>
        </a:p>
        <a:p>
          <a:pPr algn="ctr"/>
          <a:r>
            <a:rPr lang="pt-BR" sz="800" baseline="0">
              <a:latin typeface="Arial" panose="020B0604020202020204" pitchFamily="34" charset="0"/>
              <a:cs typeface="Arial" panose="020B0604020202020204" pitchFamily="34" charset="0"/>
            </a:rPr>
            <a:t>novo</a:t>
          </a:r>
        </a:p>
        <a:p>
          <a:pPr algn="ctr"/>
          <a:r>
            <a:rPr lang="pt-BR" sz="800" baseline="0">
              <a:latin typeface="Arial" panose="020B0604020202020204" pitchFamily="34" charset="0"/>
              <a:cs typeface="Arial" panose="020B0604020202020204" pitchFamily="34" charset="0"/>
            </a:rPr>
            <a:t>III</a:t>
          </a:r>
        </a:p>
      </xdr:txBody>
    </xdr:sp>
    <xdr:clientData/>
  </xdr:twoCellAnchor>
  <xdr:twoCellAnchor>
    <xdr:from>
      <xdr:col>8</xdr:col>
      <xdr:colOff>428626</xdr:colOff>
      <xdr:row>11</xdr:row>
      <xdr:rowOff>25327</xdr:rowOff>
    </xdr:from>
    <xdr:to>
      <xdr:col>10</xdr:col>
      <xdr:colOff>47626</xdr:colOff>
      <xdr:row>16</xdr:row>
      <xdr:rowOff>73924</xdr:rowOff>
    </xdr:to>
    <xdr:sp macro="" textlink="">
      <xdr:nvSpPr>
        <xdr:cNvPr id="107" name="CaixaDeTexto 106">
          <a:extLst>
            <a:ext uri="{FF2B5EF4-FFF2-40B4-BE49-F238E27FC236}">
              <a16:creationId xmlns:a16="http://schemas.microsoft.com/office/drawing/2014/main" id="{7ECB6D55-7F0E-4B3D-929A-DF1616D9CE84}"/>
            </a:ext>
          </a:extLst>
        </xdr:cNvPr>
        <xdr:cNvSpPr txBox="1"/>
      </xdr:nvSpPr>
      <xdr:spPr>
        <a:xfrm>
          <a:off x="4619626" y="2187502"/>
          <a:ext cx="552450" cy="9439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a:latin typeface="Arial" panose="020B0604020202020204" pitchFamily="34" charset="0"/>
              <a:cs typeface="Arial" panose="020B0604020202020204" pitchFamily="34" charset="0"/>
            </a:rPr>
            <a:t>C8</a:t>
          </a:r>
        </a:p>
        <a:p>
          <a:pPr algn="ctr"/>
          <a:r>
            <a:rPr lang="pt-BR" sz="800" baseline="0">
              <a:latin typeface="Arial" panose="020B0604020202020204" pitchFamily="34" charset="0"/>
              <a:cs typeface="Arial" panose="020B0604020202020204" pitchFamily="34" charset="0"/>
            </a:rPr>
            <a:t>Pede</a:t>
          </a:r>
        </a:p>
        <a:p>
          <a:pPr algn="ctr"/>
          <a:r>
            <a:rPr lang="pt-BR" sz="800" baseline="0">
              <a:latin typeface="Arial" panose="020B0604020202020204" pitchFamily="34" charset="0"/>
              <a:cs typeface="Arial" panose="020B0604020202020204" pitchFamily="34" charset="0"/>
            </a:rPr>
            <a:t>atenção</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III</a:t>
          </a:r>
        </a:p>
      </xdr:txBody>
    </xdr:sp>
    <xdr:clientData/>
  </xdr:twoCellAnchor>
  <xdr:twoCellAnchor>
    <xdr:from>
      <xdr:col>10</xdr:col>
      <xdr:colOff>820</xdr:colOff>
      <xdr:row>11</xdr:row>
      <xdr:rowOff>25327</xdr:rowOff>
    </xdr:from>
    <xdr:to>
      <xdr:col>11</xdr:col>
      <xdr:colOff>40868</xdr:colOff>
      <xdr:row>16</xdr:row>
      <xdr:rowOff>73924</xdr:rowOff>
    </xdr:to>
    <xdr:sp macro="" textlink="">
      <xdr:nvSpPr>
        <xdr:cNvPr id="108" name="CaixaDeTexto 107">
          <a:extLst>
            <a:ext uri="{FF2B5EF4-FFF2-40B4-BE49-F238E27FC236}">
              <a16:creationId xmlns:a16="http://schemas.microsoft.com/office/drawing/2014/main" id="{33E0A7A5-D9DE-4243-A669-D36746740DCF}"/>
            </a:ext>
          </a:extLst>
        </xdr:cNvPr>
        <xdr:cNvSpPr txBox="1"/>
      </xdr:nvSpPr>
      <xdr:spPr>
        <a:xfrm>
          <a:off x="5125270" y="2187502"/>
          <a:ext cx="497248" cy="9439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a:latin typeface="Arial" panose="020B0604020202020204" pitchFamily="34" charset="0"/>
              <a:cs typeface="Arial" panose="020B0604020202020204" pitchFamily="34" charset="0"/>
            </a:rPr>
            <a:t>C9</a:t>
          </a:r>
        </a:p>
        <a:p>
          <a:pPr algn="ctr"/>
          <a:r>
            <a:rPr lang="pt-BR" sz="800" baseline="0">
              <a:latin typeface="Arial" panose="020B0604020202020204" pitchFamily="34" charset="0"/>
              <a:cs typeface="Arial" panose="020B0604020202020204" pitchFamily="34" charset="0"/>
            </a:rPr>
            <a:t>Mostra </a:t>
          </a:r>
        </a:p>
        <a:p>
          <a:pPr algn="ctr"/>
          <a:r>
            <a:rPr lang="pt-BR" sz="800" baseline="0">
              <a:latin typeface="Arial" panose="020B0604020202020204" pitchFamily="34" charset="0"/>
              <a:cs typeface="Arial" panose="020B0604020202020204" pitchFamily="34" charset="0"/>
            </a:rPr>
            <a:t>afeto</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III</a:t>
          </a:r>
        </a:p>
      </xdr:txBody>
    </xdr:sp>
    <xdr:clientData/>
  </xdr:twoCellAnchor>
  <xdr:twoCellAnchor>
    <xdr:from>
      <xdr:col>2</xdr:col>
      <xdr:colOff>17690</xdr:colOff>
      <xdr:row>17</xdr:row>
      <xdr:rowOff>14984</xdr:rowOff>
    </xdr:from>
    <xdr:to>
      <xdr:col>2</xdr:col>
      <xdr:colOff>572153</xdr:colOff>
      <xdr:row>20</xdr:row>
      <xdr:rowOff>105082</xdr:rowOff>
    </xdr:to>
    <xdr:sp macro="" textlink="">
      <xdr:nvSpPr>
        <xdr:cNvPr id="109" name="CaixaDeTexto 108">
          <a:extLst>
            <a:ext uri="{FF2B5EF4-FFF2-40B4-BE49-F238E27FC236}">
              <a16:creationId xmlns:a16="http://schemas.microsoft.com/office/drawing/2014/main" id="{EA22F224-2F50-4477-AC1D-8C1BD11879FB}"/>
            </a:ext>
          </a:extLst>
        </xdr:cNvPr>
        <xdr:cNvSpPr txBox="1"/>
      </xdr:nvSpPr>
      <xdr:spPr>
        <a:xfrm>
          <a:off x="1322615" y="3224909"/>
          <a:ext cx="554463" cy="7663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Rejeita</a:t>
          </a:r>
        </a:p>
        <a:p>
          <a:pPr algn="ctr"/>
          <a:r>
            <a:rPr lang="pt-BR" sz="800" baseline="0">
              <a:latin typeface="Arial" panose="020B0604020202020204" pitchFamily="34" charset="0"/>
              <a:cs typeface="Arial" panose="020B0604020202020204" pitchFamily="34" charset="0"/>
            </a:rPr>
            <a:t>Nega</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IV</a:t>
          </a:r>
        </a:p>
      </xdr:txBody>
    </xdr:sp>
    <xdr:clientData/>
  </xdr:twoCellAnchor>
  <xdr:twoCellAnchor>
    <xdr:from>
      <xdr:col>3</xdr:col>
      <xdr:colOff>20504</xdr:colOff>
      <xdr:row>17</xdr:row>
      <xdr:rowOff>14984</xdr:rowOff>
    </xdr:from>
    <xdr:to>
      <xdr:col>4</xdr:col>
      <xdr:colOff>4065</xdr:colOff>
      <xdr:row>20</xdr:row>
      <xdr:rowOff>105082</xdr:rowOff>
    </xdr:to>
    <xdr:sp macro="" textlink="">
      <xdr:nvSpPr>
        <xdr:cNvPr id="110" name="CaixaDeTexto 109">
          <a:extLst>
            <a:ext uri="{FF2B5EF4-FFF2-40B4-BE49-F238E27FC236}">
              <a16:creationId xmlns:a16="http://schemas.microsoft.com/office/drawing/2014/main" id="{6CE44D75-2DE7-489E-83A1-235F691F78A1}"/>
            </a:ext>
          </a:extLst>
        </xdr:cNvPr>
        <xdr:cNvSpPr txBox="1"/>
      </xdr:nvSpPr>
      <xdr:spPr>
        <a:xfrm>
          <a:off x="1906454" y="3224909"/>
          <a:ext cx="431236" cy="7663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Pede</a:t>
          </a:r>
        </a:p>
        <a:p>
          <a:pPr algn="ctr"/>
          <a:r>
            <a:rPr lang="pt-BR" sz="800" baseline="0">
              <a:latin typeface="Arial" panose="020B0604020202020204" pitchFamily="34" charset="0"/>
              <a:cs typeface="Arial" panose="020B0604020202020204" pitchFamily="34" charset="0"/>
            </a:rPr>
            <a:t>mais</a:t>
          </a:r>
        </a:p>
        <a:p>
          <a:pPr algn="ctr"/>
          <a:r>
            <a:rPr lang="pt-BR" sz="800" baseline="0">
              <a:latin typeface="Arial" panose="020B0604020202020204" pitchFamily="34" charset="0"/>
              <a:cs typeface="Arial" panose="020B0604020202020204" pitchFamily="34" charset="0"/>
            </a:rPr>
            <a:t>ação</a:t>
          </a: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IV</a:t>
          </a:r>
        </a:p>
      </xdr:txBody>
    </xdr:sp>
    <xdr:clientData/>
  </xdr:twoCellAnchor>
  <xdr:twoCellAnchor>
    <xdr:from>
      <xdr:col>4</xdr:col>
      <xdr:colOff>14520</xdr:colOff>
      <xdr:row>17</xdr:row>
      <xdr:rowOff>14984</xdr:rowOff>
    </xdr:from>
    <xdr:to>
      <xdr:col>4</xdr:col>
      <xdr:colOff>437415</xdr:colOff>
      <xdr:row>20</xdr:row>
      <xdr:rowOff>105082</xdr:rowOff>
    </xdr:to>
    <xdr:sp macro="" textlink="">
      <xdr:nvSpPr>
        <xdr:cNvPr id="111" name="CaixaDeTexto 110">
          <a:extLst>
            <a:ext uri="{FF2B5EF4-FFF2-40B4-BE49-F238E27FC236}">
              <a16:creationId xmlns:a16="http://schemas.microsoft.com/office/drawing/2014/main" id="{33C63D0F-EC3C-4CF9-9B46-842FBA78F4F7}"/>
            </a:ext>
          </a:extLst>
        </xdr:cNvPr>
        <xdr:cNvSpPr txBox="1"/>
      </xdr:nvSpPr>
      <xdr:spPr>
        <a:xfrm>
          <a:off x="2348145" y="3224909"/>
          <a:ext cx="422895" cy="7663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Pede</a:t>
          </a:r>
        </a:p>
        <a:p>
          <a:pPr algn="ctr"/>
          <a:r>
            <a:rPr lang="pt-BR" sz="800" baseline="0">
              <a:latin typeface="Arial" panose="020B0604020202020204" pitchFamily="34" charset="0"/>
              <a:cs typeface="Arial" panose="020B0604020202020204" pitchFamily="34" charset="0"/>
            </a:rPr>
            <a:t>ação</a:t>
          </a:r>
        </a:p>
        <a:p>
          <a:pPr algn="ctr"/>
          <a:r>
            <a:rPr lang="pt-BR" sz="800" baseline="0">
              <a:latin typeface="Arial" panose="020B0604020202020204" pitchFamily="34" charset="0"/>
              <a:cs typeface="Arial" panose="020B0604020202020204" pitchFamily="34" charset="0"/>
            </a:rPr>
            <a:t>nova</a:t>
          </a: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IV</a:t>
          </a:r>
        </a:p>
      </xdr:txBody>
    </xdr:sp>
    <xdr:clientData/>
  </xdr:twoCellAnchor>
  <xdr:twoCellAnchor>
    <xdr:from>
      <xdr:col>4</xdr:col>
      <xdr:colOff>437415</xdr:colOff>
      <xdr:row>17</xdr:row>
      <xdr:rowOff>14984</xdr:rowOff>
    </xdr:from>
    <xdr:to>
      <xdr:col>6</xdr:col>
      <xdr:colOff>21346</xdr:colOff>
      <xdr:row>20</xdr:row>
      <xdr:rowOff>105082</xdr:rowOff>
    </xdr:to>
    <xdr:sp macro="" textlink="">
      <xdr:nvSpPr>
        <xdr:cNvPr id="112" name="CaixaDeTexto 111">
          <a:extLst>
            <a:ext uri="{FF2B5EF4-FFF2-40B4-BE49-F238E27FC236}">
              <a16:creationId xmlns:a16="http://schemas.microsoft.com/office/drawing/2014/main" id="{42119073-0F7D-41F7-9606-CF48B6D33EA2}"/>
            </a:ext>
          </a:extLst>
        </xdr:cNvPr>
        <xdr:cNvSpPr txBox="1"/>
      </xdr:nvSpPr>
      <xdr:spPr>
        <a:xfrm>
          <a:off x="2771040" y="3224909"/>
          <a:ext cx="498331" cy="7663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Pede</a:t>
          </a:r>
        </a:p>
        <a:p>
          <a:pPr algn="ctr"/>
          <a:r>
            <a:rPr lang="pt-BR" sz="800" baseline="0">
              <a:latin typeface="Arial" panose="020B0604020202020204" pitchFamily="34" charset="0"/>
              <a:cs typeface="Arial" panose="020B0604020202020204" pitchFamily="34" charset="0"/>
            </a:rPr>
            <a:t>mais</a:t>
          </a:r>
        </a:p>
        <a:p>
          <a:pPr algn="ctr"/>
          <a:r>
            <a:rPr lang="pt-BR" sz="800" baseline="0">
              <a:latin typeface="Arial" panose="020B0604020202020204" pitchFamily="34" charset="0"/>
              <a:cs typeface="Arial" panose="020B0604020202020204" pitchFamily="34" charset="0"/>
            </a:rPr>
            <a:t>de um</a:t>
          </a:r>
        </a:p>
        <a:p>
          <a:pPr algn="ctr"/>
          <a:r>
            <a:rPr lang="pt-BR" sz="800" baseline="0">
              <a:latin typeface="Arial" panose="020B0604020202020204" pitchFamily="34" charset="0"/>
              <a:cs typeface="Arial" panose="020B0604020202020204" pitchFamily="34" charset="0"/>
            </a:rPr>
            <a:t>objeto</a:t>
          </a:r>
        </a:p>
        <a:p>
          <a:pPr algn="ctr"/>
          <a:r>
            <a:rPr lang="pt-BR" sz="800" baseline="0">
              <a:latin typeface="Arial" panose="020B0604020202020204" pitchFamily="34" charset="0"/>
              <a:cs typeface="Arial" panose="020B0604020202020204" pitchFamily="34" charset="0"/>
            </a:rPr>
            <a:t>IV</a:t>
          </a:r>
        </a:p>
      </xdr:txBody>
    </xdr:sp>
    <xdr:clientData/>
  </xdr:twoCellAnchor>
  <xdr:twoCellAnchor>
    <xdr:from>
      <xdr:col>5</xdr:col>
      <xdr:colOff>434843</xdr:colOff>
      <xdr:row>17</xdr:row>
      <xdr:rowOff>14984</xdr:rowOff>
    </xdr:from>
    <xdr:to>
      <xdr:col>7</xdr:col>
      <xdr:colOff>28575</xdr:colOff>
      <xdr:row>20</xdr:row>
      <xdr:rowOff>105082</xdr:rowOff>
    </xdr:to>
    <xdr:sp macro="" textlink="">
      <xdr:nvSpPr>
        <xdr:cNvPr id="113" name="CaixaDeTexto 112">
          <a:extLst>
            <a:ext uri="{FF2B5EF4-FFF2-40B4-BE49-F238E27FC236}">
              <a16:creationId xmlns:a16="http://schemas.microsoft.com/office/drawing/2014/main" id="{19C8BE36-FC71-4612-8A8A-0024161E0A89}"/>
            </a:ext>
          </a:extLst>
        </xdr:cNvPr>
        <xdr:cNvSpPr txBox="1"/>
      </xdr:nvSpPr>
      <xdr:spPr>
        <a:xfrm>
          <a:off x="3216143" y="3224909"/>
          <a:ext cx="555757" cy="7663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Escolhe</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IV</a:t>
          </a:r>
        </a:p>
      </xdr:txBody>
    </xdr:sp>
    <xdr:clientData/>
  </xdr:twoCellAnchor>
  <xdr:twoCellAnchor>
    <xdr:from>
      <xdr:col>6</xdr:col>
      <xdr:colOff>462909</xdr:colOff>
      <xdr:row>17</xdr:row>
      <xdr:rowOff>14984</xdr:rowOff>
    </xdr:from>
    <xdr:to>
      <xdr:col>8</xdr:col>
      <xdr:colOff>16901</xdr:colOff>
      <xdr:row>20</xdr:row>
      <xdr:rowOff>105082</xdr:rowOff>
    </xdr:to>
    <xdr:sp macro="" textlink="">
      <xdr:nvSpPr>
        <xdr:cNvPr id="114" name="CaixaDeTexto 113">
          <a:extLst>
            <a:ext uri="{FF2B5EF4-FFF2-40B4-BE49-F238E27FC236}">
              <a16:creationId xmlns:a16="http://schemas.microsoft.com/office/drawing/2014/main" id="{44325C8E-4D6D-4621-B428-B1972041044F}"/>
            </a:ext>
          </a:extLst>
        </xdr:cNvPr>
        <xdr:cNvSpPr txBox="1"/>
      </xdr:nvSpPr>
      <xdr:spPr>
        <a:xfrm>
          <a:off x="3710934" y="3224909"/>
          <a:ext cx="496967" cy="7663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Pede</a:t>
          </a:r>
        </a:p>
        <a:p>
          <a:pPr algn="ctr"/>
          <a:r>
            <a:rPr lang="pt-BR" sz="800" baseline="0">
              <a:latin typeface="Arial" panose="020B0604020202020204" pitchFamily="34" charset="0"/>
              <a:cs typeface="Arial" panose="020B0604020202020204" pitchFamily="34" charset="0"/>
            </a:rPr>
            <a:t>um</a:t>
          </a:r>
        </a:p>
        <a:p>
          <a:pPr algn="ctr"/>
          <a:r>
            <a:rPr lang="pt-BR" sz="800" baseline="0">
              <a:latin typeface="Arial" panose="020B0604020202020204" pitchFamily="34" charset="0"/>
              <a:cs typeface="Arial" panose="020B0604020202020204" pitchFamily="34" charset="0"/>
            </a:rPr>
            <a:t>objeto</a:t>
          </a:r>
        </a:p>
        <a:p>
          <a:pPr algn="ctr"/>
          <a:r>
            <a:rPr lang="pt-BR" sz="800" baseline="0">
              <a:latin typeface="Arial" panose="020B0604020202020204" pitchFamily="34" charset="0"/>
              <a:cs typeface="Arial" panose="020B0604020202020204" pitchFamily="34" charset="0"/>
            </a:rPr>
            <a:t>novo</a:t>
          </a:r>
        </a:p>
        <a:p>
          <a:pPr algn="ctr"/>
          <a:r>
            <a:rPr lang="pt-BR" sz="800" baseline="0">
              <a:latin typeface="Arial" panose="020B0604020202020204" pitchFamily="34" charset="0"/>
              <a:cs typeface="Arial" panose="020B0604020202020204" pitchFamily="34" charset="0"/>
            </a:rPr>
            <a:t>IV</a:t>
          </a:r>
        </a:p>
      </xdr:txBody>
    </xdr:sp>
    <xdr:clientData/>
  </xdr:twoCellAnchor>
  <xdr:twoCellAnchor>
    <xdr:from>
      <xdr:col>8</xdr:col>
      <xdr:colOff>427442</xdr:colOff>
      <xdr:row>17</xdr:row>
      <xdr:rowOff>14984</xdr:rowOff>
    </xdr:from>
    <xdr:to>
      <xdr:col>10</xdr:col>
      <xdr:colOff>37830</xdr:colOff>
      <xdr:row>20</xdr:row>
      <xdr:rowOff>105082</xdr:rowOff>
    </xdr:to>
    <xdr:sp macro="" textlink="">
      <xdr:nvSpPr>
        <xdr:cNvPr id="115" name="CaixaDeTexto 114">
          <a:extLst>
            <a:ext uri="{FF2B5EF4-FFF2-40B4-BE49-F238E27FC236}">
              <a16:creationId xmlns:a16="http://schemas.microsoft.com/office/drawing/2014/main" id="{3C3863A7-887E-4E78-A936-1AF78FECECA2}"/>
            </a:ext>
          </a:extLst>
        </xdr:cNvPr>
        <xdr:cNvSpPr txBox="1"/>
      </xdr:nvSpPr>
      <xdr:spPr>
        <a:xfrm>
          <a:off x="4618442" y="3224909"/>
          <a:ext cx="543838" cy="7663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Pede</a:t>
          </a:r>
        </a:p>
        <a:p>
          <a:pPr algn="ctr"/>
          <a:r>
            <a:rPr lang="pt-BR" sz="800" baseline="0">
              <a:latin typeface="Arial" panose="020B0604020202020204" pitchFamily="34" charset="0"/>
              <a:cs typeface="Arial" panose="020B0604020202020204" pitchFamily="34" charset="0"/>
            </a:rPr>
            <a:t>atenção</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IV</a:t>
          </a:r>
        </a:p>
      </xdr:txBody>
    </xdr:sp>
    <xdr:clientData/>
  </xdr:twoCellAnchor>
  <xdr:twoCellAnchor>
    <xdr:from>
      <xdr:col>10</xdr:col>
      <xdr:colOff>16077</xdr:colOff>
      <xdr:row>17</xdr:row>
      <xdr:rowOff>14984</xdr:rowOff>
    </xdr:from>
    <xdr:to>
      <xdr:col>11</xdr:col>
      <xdr:colOff>46441</xdr:colOff>
      <xdr:row>20</xdr:row>
      <xdr:rowOff>105082</xdr:rowOff>
    </xdr:to>
    <xdr:sp macro="" textlink="">
      <xdr:nvSpPr>
        <xdr:cNvPr id="116" name="CaixaDeTexto 115">
          <a:extLst>
            <a:ext uri="{FF2B5EF4-FFF2-40B4-BE49-F238E27FC236}">
              <a16:creationId xmlns:a16="http://schemas.microsoft.com/office/drawing/2014/main" id="{C6B2D175-4057-432D-A9C9-D247E32716F8}"/>
            </a:ext>
          </a:extLst>
        </xdr:cNvPr>
        <xdr:cNvSpPr txBox="1"/>
      </xdr:nvSpPr>
      <xdr:spPr>
        <a:xfrm>
          <a:off x="5140527" y="3224909"/>
          <a:ext cx="487564" cy="7663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Mostra </a:t>
          </a:r>
        </a:p>
        <a:p>
          <a:pPr algn="ctr"/>
          <a:r>
            <a:rPr lang="pt-BR" sz="800" baseline="0">
              <a:latin typeface="Arial" panose="020B0604020202020204" pitchFamily="34" charset="0"/>
              <a:cs typeface="Arial" panose="020B0604020202020204" pitchFamily="34" charset="0"/>
            </a:rPr>
            <a:t>afeto</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IV</a:t>
          </a:r>
        </a:p>
      </xdr:txBody>
    </xdr:sp>
    <xdr:clientData/>
  </xdr:twoCellAnchor>
  <xdr:twoCellAnchor>
    <xdr:from>
      <xdr:col>2</xdr:col>
      <xdr:colOff>21229</xdr:colOff>
      <xdr:row>21</xdr:row>
      <xdr:rowOff>7683</xdr:rowOff>
    </xdr:from>
    <xdr:to>
      <xdr:col>2</xdr:col>
      <xdr:colOff>575692</xdr:colOff>
      <xdr:row>25</xdr:row>
      <xdr:rowOff>47471</xdr:rowOff>
    </xdr:to>
    <xdr:sp macro="" textlink="">
      <xdr:nvSpPr>
        <xdr:cNvPr id="117" name="CaixaDeTexto 116">
          <a:extLst>
            <a:ext uri="{FF2B5EF4-FFF2-40B4-BE49-F238E27FC236}">
              <a16:creationId xmlns:a16="http://schemas.microsoft.com/office/drawing/2014/main" id="{A9D5948A-B2D0-4A6B-81F7-EE07C0AF025F}"/>
            </a:ext>
          </a:extLst>
        </xdr:cNvPr>
        <xdr:cNvSpPr txBox="1"/>
      </xdr:nvSpPr>
      <xdr:spPr>
        <a:xfrm>
          <a:off x="1326154" y="4103433"/>
          <a:ext cx="554463" cy="906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Rejeita</a:t>
          </a:r>
        </a:p>
        <a:p>
          <a:pPr algn="ctr"/>
          <a:r>
            <a:rPr lang="pt-BR" sz="800" baseline="0">
              <a:latin typeface="Arial" panose="020B0604020202020204" pitchFamily="34" charset="0"/>
              <a:cs typeface="Arial" panose="020B0604020202020204" pitchFamily="34" charset="0"/>
            </a:rPr>
            <a:t>Nega</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a:t>
          </a:r>
        </a:p>
      </xdr:txBody>
    </xdr:sp>
    <xdr:clientData/>
  </xdr:twoCellAnchor>
  <xdr:twoCellAnchor>
    <xdr:from>
      <xdr:col>3</xdr:col>
      <xdr:colOff>24043</xdr:colOff>
      <xdr:row>21</xdr:row>
      <xdr:rowOff>7683</xdr:rowOff>
    </xdr:from>
    <xdr:to>
      <xdr:col>4</xdr:col>
      <xdr:colOff>7604</xdr:colOff>
      <xdr:row>25</xdr:row>
      <xdr:rowOff>47471</xdr:rowOff>
    </xdr:to>
    <xdr:sp macro="" textlink="">
      <xdr:nvSpPr>
        <xdr:cNvPr id="118" name="CaixaDeTexto 117">
          <a:extLst>
            <a:ext uri="{FF2B5EF4-FFF2-40B4-BE49-F238E27FC236}">
              <a16:creationId xmlns:a16="http://schemas.microsoft.com/office/drawing/2014/main" id="{D7252C10-ED2A-4CA8-A803-04FFD023F221}"/>
            </a:ext>
          </a:extLst>
        </xdr:cNvPr>
        <xdr:cNvSpPr txBox="1"/>
      </xdr:nvSpPr>
      <xdr:spPr>
        <a:xfrm>
          <a:off x="1909993" y="4103433"/>
          <a:ext cx="431236" cy="906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Pede</a:t>
          </a:r>
        </a:p>
        <a:p>
          <a:pPr algn="ctr"/>
          <a:r>
            <a:rPr lang="pt-BR" sz="800" baseline="0">
              <a:latin typeface="Arial" panose="020B0604020202020204" pitchFamily="34" charset="0"/>
              <a:cs typeface="Arial" panose="020B0604020202020204" pitchFamily="34" charset="0"/>
            </a:rPr>
            <a:t>mais</a:t>
          </a:r>
        </a:p>
        <a:p>
          <a:pPr algn="ctr"/>
          <a:r>
            <a:rPr lang="pt-BR" sz="800" baseline="0">
              <a:latin typeface="Arial" panose="020B0604020202020204" pitchFamily="34" charset="0"/>
              <a:cs typeface="Arial" panose="020B0604020202020204" pitchFamily="34" charset="0"/>
            </a:rPr>
            <a:t>ação</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a:t>
          </a:r>
        </a:p>
      </xdr:txBody>
    </xdr:sp>
    <xdr:clientData/>
  </xdr:twoCellAnchor>
  <xdr:twoCellAnchor>
    <xdr:from>
      <xdr:col>4</xdr:col>
      <xdr:colOff>18059</xdr:colOff>
      <xdr:row>21</xdr:row>
      <xdr:rowOff>7683</xdr:rowOff>
    </xdr:from>
    <xdr:to>
      <xdr:col>4</xdr:col>
      <xdr:colOff>437415</xdr:colOff>
      <xdr:row>25</xdr:row>
      <xdr:rowOff>47471</xdr:rowOff>
    </xdr:to>
    <xdr:sp macro="" textlink="">
      <xdr:nvSpPr>
        <xdr:cNvPr id="119" name="CaixaDeTexto 118">
          <a:extLst>
            <a:ext uri="{FF2B5EF4-FFF2-40B4-BE49-F238E27FC236}">
              <a16:creationId xmlns:a16="http://schemas.microsoft.com/office/drawing/2014/main" id="{AD14D315-7D9C-4D8F-B721-2AD4DA953774}"/>
            </a:ext>
          </a:extLst>
        </xdr:cNvPr>
        <xdr:cNvSpPr txBox="1"/>
      </xdr:nvSpPr>
      <xdr:spPr>
        <a:xfrm>
          <a:off x="2351684" y="4103433"/>
          <a:ext cx="419356" cy="906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Pede</a:t>
          </a:r>
        </a:p>
        <a:p>
          <a:pPr algn="ctr"/>
          <a:r>
            <a:rPr lang="pt-BR" sz="800" baseline="0">
              <a:latin typeface="Arial" panose="020B0604020202020204" pitchFamily="34" charset="0"/>
              <a:cs typeface="Arial" panose="020B0604020202020204" pitchFamily="34" charset="0"/>
            </a:rPr>
            <a:t>ação</a:t>
          </a:r>
        </a:p>
        <a:p>
          <a:pPr algn="ctr"/>
          <a:r>
            <a:rPr lang="pt-BR" sz="800" baseline="0">
              <a:latin typeface="Arial" panose="020B0604020202020204" pitchFamily="34" charset="0"/>
              <a:cs typeface="Arial" panose="020B0604020202020204" pitchFamily="34" charset="0"/>
            </a:rPr>
            <a:t>nova</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a:t>
          </a:r>
        </a:p>
      </xdr:txBody>
    </xdr:sp>
    <xdr:clientData/>
  </xdr:twoCellAnchor>
  <xdr:twoCellAnchor>
    <xdr:from>
      <xdr:col>4</xdr:col>
      <xdr:colOff>440954</xdr:colOff>
      <xdr:row>21</xdr:row>
      <xdr:rowOff>7683</xdr:rowOff>
    </xdr:from>
    <xdr:to>
      <xdr:col>6</xdr:col>
      <xdr:colOff>30744</xdr:colOff>
      <xdr:row>25</xdr:row>
      <xdr:rowOff>47471</xdr:rowOff>
    </xdr:to>
    <xdr:sp macro="" textlink="">
      <xdr:nvSpPr>
        <xdr:cNvPr id="120" name="CaixaDeTexto 119">
          <a:extLst>
            <a:ext uri="{FF2B5EF4-FFF2-40B4-BE49-F238E27FC236}">
              <a16:creationId xmlns:a16="http://schemas.microsoft.com/office/drawing/2014/main" id="{6CA09BDE-7EF7-458C-8ECE-D0817A4F0B42}"/>
            </a:ext>
          </a:extLst>
        </xdr:cNvPr>
        <xdr:cNvSpPr txBox="1"/>
      </xdr:nvSpPr>
      <xdr:spPr>
        <a:xfrm>
          <a:off x="2774579" y="4103433"/>
          <a:ext cx="504190" cy="906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Pede</a:t>
          </a:r>
        </a:p>
        <a:p>
          <a:pPr algn="ctr"/>
          <a:r>
            <a:rPr lang="pt-BR" sz="800" baseline="0">
              <a:latin typeface="Arial" panose="020B0604020202020204" pitchFamily="34" charset="0"/>
              <a:cs typeface="Arial" panose="020B0604020202020204" pitchFamily="34" charset="0"/>
            </a:rPr>
            <a:t>mais</a:t>
          </a:r>
        </a:p>
        <a:p>
          <a:pPr algn="ctr"/>
          <a:r>
            <a:rPr lang="pt-BR" sz="800" baseline="0">
              <a:latin typeface="Arial" panose="020B0604020202020204" pitchFamily="34" charset="0"/>
              <a:cs typeface="Arial" panose="020B0604020202020204" pitchFamily="34" charset="0"/>
            </a:rPr>
            <a:t>de um</a:t>
          </a:r>
        </a:p>
        <a:p>
          <a:pPr algn="ctr"/>
          <a:r>
            <a:rPr lang="pt-BR" sz="800" baseline="0">
              <a:latin typeface="Arial" panose="020B0604020202020204" pitchFamily="34" charset="0"/>
              <a:cs typeface="Arial" panose="020B0604020202020204" pitchFamily="34" charset="0"/>
            </a:rPr>
            <a:t>objeto</a:t>
          </a: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a:t>
          </a:r>
        </a:p>
      </xdr:txBody>
    </xdr:sp>
    <xdr:clientData/>
  </xdr:twoCellAnchor>
  <xdr:twoCellAnchor>
    <xdr:from>
      <xdr:col>5</xdr:col>
      <xdr:colOff>419586</xdr:colOff>
      <xdr:row>21</xdr:row>
      <xdr:rowOff>7683</xdr:rowOff>
    </xdr:from>
    <xdr:to>
      <xdr:col>7</xdr:col>
      <xdr:colOff>13318</xdr:colOff>
      <xdr:row>25</xdr:row>
      <xdr:rowOff>47471</xdr:rowOff>
    </xdr:to>
    <xdr:sp macro="" textlink="">
      <xdr:nvSpPr>
        <xdr:cNvPr id="121" name="CaixaDeTexto 120">
          <a:extLst>
            <a:ext uri="{FF2B5EF4-FFF2-40B4-BE49-F238E27FC236}">
              <a16:creationId xmlns:a16="http://schemas.microsoft.com/office/drawing/2014/main" id="{EBACD939-12C6-454F-B5E7-2C64A6E9A88A}"/>
            </a:ext>
          </a:extLst>
        </xdr:cNvPr>
        <xdr:cNvSpPr txBox="1"/>
      </xdr:nvSpPr>
      <xdr:spPr>
        <a:xfrm>
          <a:off x="3200886" y="4103433"/>
          <a:ext cx="555757" cy="906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Escolhe</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a:t>
          </a:r>
        </a:p>
      </xdr:txBody>
    </xdr:sp>
    <xdr:clientData/>
  </xdr:twoCellAnchor>
  <xdr:twoCellAnchor>
    <xdr:from>
      <xdr:col>6</xdr:col>
      <xdr:colOff>462909</xdr:colOff>
      <xdr:row>21</xdr:row>
      <xdr:rowOff>5962</xdr:rowOff>
    </xdr:from>
    <xdr:to>
      <xdr:col>8</xdr:col>
      <xdr:colOff>16901</xdr:colOff>
      <xdr:row>25</xdr:row>
      <xdr:rowOff>37798</xdr:rowOff>
    </xdr:to>
    <xdr:sp macro="" textlink="">
      <xdr:nvSpPr>
        <xdr:cNvPr id="122" name="CaixaDeTexto 121">
          <a:extLst>
            <a:ext uri="{FF2B5EF4-FFF2-40B4-BE49-F238E27FC236}">
              <a16:creationId xmlns:a16="http://schemas.microsoft.com/office/drawing/2014/main" id="{B2B063AC-D44B-449C-89A2-57481C31058E}"/>
            </a:ext>
          </a:extLst>
        </xdr:cNvPr>
        <xdr:cNvSpPr txBox="1"/>
      </xdr:nvSpPr>
      <xdr:spPr>
        <a:xfrm>
          <a:off x="3710934" y="4101712"/>
          <a:ext cx="496967" cy="8986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Pede</a:t>
          </a:r>
        </a:p>
        <a:p>
          <a:pPr algn="ctr"/>
          <a:r>
            <a:rPr lang="pt-BR" sz="800" baseline="0">
              <a:latin typeface="Arial" panose="020B0604020202020204" pitchFamily="34" charset="0"/>
              <a:cs typeface="Arial" panose="020B0604020202020204" pitchFamily="34" charset="0"/>
            </a:rPr>
            <a:t>um</a:t>
          </a:r>
        </a:p>
        <a:p>
          <a:pPr algn="ctr"/>
          <a:r>
            <a:rPr lang="pt-BR" sz="800" baseline="0">
              <a:latin typeface="Arial" panose="020B0604020202020204" pitchFamily="34" charset="0"/>
              <a:cs typeface="Arial" panose="020B0604020202020204" pitchFamily="34" charset="0"/>
            </a:rPr>
            <a:t>objeto</a:t>
          </a:r>
        </a:p>
        <a:p>
          <a:pPr algn="ctr"/>
          <a:r>
            <a:rPr lang="pt-BR" sz="800" baseline="0">
              <a:latin typeface="Arial" panose="020B0604020202020204" pitchFamily="34" charset="0"/>
              <a:cs typeface="Arial" panose="020B0604020202020204" pitchFamily="34" charset="0"/>
            </a:rPr>
            <a:t>novo</a:t>
          </a: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a:t>
          </a:r>
        </a:p>
      </xdr:txBody>
    </xdr:sp>
    <xdr:clientData/>
  </xdr:twoCellAnchor>
  <xdr:twoCellAnchor>
    <xdr:from>
      <xdr:col>8</xdr:col>
      <xdr:colOff>430981</xdr:colOff>
      <xdr:row>21</xdr:row>
      <xdr:rowOff>7683</xdr:rowOff>
    </xdr:from>
    <xdr:to>
      <xdr:col>10</xdr:col>
      <xdr:colOff>41369</xdr:colOff>
      <xdr:row>25</xdr:row>
      <xdr:rowOff>47471</xdr:rowOff>
    </xdr:to>
    <xdr:sp macro="" textlink="">
      <xdr:nvSpPr>
        <xdr:cNvPr id="123" name="CaixaDeTexto 122">
          <a:extLst>
            <a:ext uri="{FF2B5EF4-FFF2-40B4-BE49-F238E27FC236}">
              <a16:creationId xmlns:a16="http://schemas.microsoft.com/office/drawing/2014/main" id="{77CEBC33-4630-42AA-A9FB-658F3A743323}"/>
            </a:ext>
          </a:extLst>
        </xdr:cNvPr>
        <xdr:cNvSpPr txBox="1"/>
      </xdr:nvSpPr>
      <xdr:spPr>
        <a:xfrm>
          <a:off x="4621981" y="4103433"/>
          <a:ext cx="543838" cy="906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Pede</a:t>
          </a:r>
        </a:p>
        <a:p>
          <a:pPr algn="ctr"/>
          <a:r>
            <a:rPr lang="pt-BR" sz="800" baseline="0">
              <a:latin typeface="Arial" panose="020B0604020202020204" pitchFamily="34" charset="0"/>
              <a:cs typeface="Arial" panose="020B0604020202020204" pitchFamily="34" charset="0"/>
            </a:rPr>
            <a:t>atenção</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a:t>
          </a:r>
        </a:p>
      </xdr:txBody>
    </xdr:sp>
    <xdr:clientData/>
  </xdr:twoCellAnchor>
  <xdr:twoCellAnchor>
    <xdr:from>
      <xdr:col>10</xdr:col>
      <xdr:colOff>19616</xdr:colOff>
      <xdr:row>21</xdr:row>
      <xdr:rowOff>7683</xdr:rowOff>
    </xdr:from>
    <xdr:to>
      <xdr:col>11</xdr:col>
      <xdr:colOff>49980</xdr:colOff>
      <xdr:row>25</xdr:row>
      <xdr:rowOff>47471</xdr:rowOff>
    </xdr:to>
    <xdr:sp macro="" textlink="">
      <xdr:nvSpPr>
        <xdr:cNvPr id="124" name="CaixaDeTexto 123">
          <a:extLst>
            <a:ext uri="{FF2B5EF4-FFF2-40B4-BE49-F238E27FC236}">
              <a16:creationId xmlns:a16="http://schemas.microsoft.com/office/drawing/2014/main" id="{43DDDD89-7257-4F63-A600-ECCDA7FBE6B4}"/>
            </a:ext>
          </a:extLst>
        </xdr:cNvPr>
        <xdr:cNvSpPr txBox="1"/>
      </xdr:nvSpPr>
      <xdr:spPr>
        <a:xfrm>
          <a:off x="5144066" y="4103433"/>
          <a:ext cx="487564" cy="906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Mostra </a:t>
          </a:r>
        </a:p>
        <a:p>
          <a:pPr algn="ctr"/>
          <a:r>
            <a:rPr lang="pt-BR" sz="800" baseline="0">
              <a:latin typeface="Arial" panose="020B0604020202020204" pitchFamily="34" charset="0"/>
              <a:cs typeface="Arial" panose="020B0604020202020204" pitchFamily="34" charset="0"/>
            </a:rPr>
            <a:t>afeto</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a:t>
          </a:r>
        </a:p>
      </xdr:txBody>
    </xdr:sp>
    <xdr:clientData/>
  </xdr:twoCellAnchor>
  <xdr:twoCellAnchor>
    <xdr:from>
      <xdr:col>2</xdr:col>
      <xdr:colOff>18746</xdr:colOff>
      <xdr:row>25</xdr:row>
      <xdr:rowOff>168969</xdr:rowOff>
    </xdr:from>
    <xdr:to>
      <xdr:col>2</xdr:col>
      <xdr:colOff>573209</xdr:colOff>
      <xdr:row>29</xdr:row>
      <xdr:rowOff>153755</xdr:rowOff>
    </xdr:to>
    <xdr:sp macro="" textlink="">
      <xdr:nvSpPr>
        <xdr:cNvPr id="125" name="CaixaDeTexto 124">
          <a:extLst>
            <a:ext uri="{FF2B5EF4-FFF2-40B4-BE49-F238E27FC236}">
              <a16:creationId xmlns:a16="http://schemas.microsoft.com/office/drawing/2014/main" id="{829A2935-8FC2-41E8-B35D-762E67A5E8D0}"/>
            </a:ext>
          </a:extLst>
        </xdr:cNvPr>
        <xdr:cNvSpPr txBox="1"/>
      </xdr:nvSpPr>
      <xdr:spPr>
        <a:xfrm>
          <a:off x="1323671" y="5131494"/>
          <a:ext cx="554463" cy="7944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Rejeita</a:t>
          </a:r>
        </a:p>
        <a:p>
          <a:pPr algn="ctr"/>
          <a:r>
            <a:rPr lang="pt-BR" sz="800" baseline="0">
              <a:latin typeface="Arial" panose="020B0604020202020204" pitchFamily="34" charset="0"/>
              <a:cs typeface="Arial" panose="020B0604020202020204" pitchFamily="34" charset="0"/>
            </a:rPr>
            <a:t>Nega</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VI</a:t>
          </a:r>
        </a:p>
      </xdr:txBody>
    </xdr:sp>
    <xdr:clientData/>
  </xdr:twoCellAnchor>
  <xdr:twoCellAnchor>
    <xdr:from>
      <xdr:col>3</xdr:col>
      <xdr:colOff>21561</xdr:colOff>
      <xdr:row>25</xdr:row>
      <xdr:rowOff>168970</xdr:rowOff>
    </xdr:from>
    <xdr:to>
      <xdr:col>4</xdr:col>
      <xdr:colOff>5122</xdr:colOff>
      <xdr:row>30</xdr:row>
      <xdr:rowOff>19690</xdr:rowOff>
    </xdr:to>
    <xdr:sp macro="" textlink="">
      <xdr:nvSpPr>
        <xdr:cNvPr id="126" name="CaixaDeTexto 125">
          <a:extLst>
            <a:ext uri="{FF2B5EF4-FFF2-40B4-BE49-F238E27FC236}">
              <a16:creationId xmlns:a16="http://schemas.microsoft.com/office/drawing/2014/main" id="{6FB652C8-AD3F-4492-92B1-3189908138C4}"/>
            </a:ext>
          </a:extLst>
        </xdr:cNvPr>
        <xdr:cNvSpPr txBox="1"/>
      </xdr:nvSpPr>
      <xdr:spPr>
        <a:xfrm>
          <a:off x="1907511" y="5131495"/>
          <a:ext cx="431236" cy="831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Pede</a:t>
          </a:r>
        </a:p>
        <a:p>
          <a:pPr algn="ctr"/>
          <a:r>
            <a:rPr lang="pt-BR" sz="800" baseline="0">
              <a:latin typeface="Arial" panose="020B0604020202020204" pitchFamily="34" charset="0"/>
              <a:cs typeface="Arial" panose="020B0604020202020204" pitchFamily="34" charset="0"/>
            </a:rPr>
            <a:t>mais</a:t>
          </a:r>
        </a:p>
        <a:p>
          <a:pPr algn="ctr"/>
          <a:r>
            <a:rPr lang="pt-BR" sz="800" baseline="0">
              <a:latin typeface="Arial" panose="020B0604020202020204" pitchFamily="34" charset="0"/>
              <a:cs typeface="Arial" panose="020B0604020202020204" pitchFamily="34" charset="0"/>
            </a:rPr>
            <a:t>ação</a:t>
          </a: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VI</a:t>
          </a:r>
        </a:p>
      </xdr:txBody>
    </xdr:sp>
    <xdr:clientData/>
  </xdr:twoCellAnchor>
  <xdr:twoCellAnchor>
    <xdr:from>
      <xdr:col>3</xdr:col>
      <xdr:colOff>444456</xdr:colOff>
      <xdr:row>25</xdr:row>
      <xdr:rowOff>168970</xdr:rowOff>
    </xdr:from>
    <xdr:to>
      <xdr:col>4</xdr:col>
      <xdr:colOff>429074</xdr:colOff>
      <xdr:row>30</xdr:row>
      <xdr:rowOff>19690</xdr:rowOff>
    </xdr:to>
    <xdr:sp macro="" textlink="">
      <xdr:nvSpPr>
        <xdr:cNvPr id="127" name="CaixaDeTexto 126">
          <a:extLst>
            <a:ext uri="{FF2B5EF4-FFF2-40B4-BE49-F238E27FC236}">
              <a16:creationId xmlns:a16="http://schemas.microsoft.com/office/drawing/2014/main" id="{2AC05E12-5873-4977-922B-998A99BBB8AE}"/>
            </a:ext>
          </a:extLst>
        </xdr:cNvPr>
        <xdr:cNvSpPr txBox="1"/>
      </xdr:nvSpPr>
      <xdr:spPr>
        <a:xfrm>
          <a:off x="2330406" y="5131495"/>
          <a:ext cx="432293" cy="831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Pede</a:t>
          </a:r>
        </a:p>
        <a:p>
          <a:pPr algn="ctr"/>
          <a:r>
            <a:rPr lang="pt-BR" sz="800" baseline="0">
              <a:latin typeface="Arial" panose="020B0604020202020204" pitchFamily="34" charset="0"/>
              <a:cs typeface="Arial" panose="020B0604020202020204" pitchFamily="34" charset="0"/>
            </a:rPr>
            <a:t>ação</a:t>
          </a:r>
        </a:p>
        <a:p>
          <a:pPr algn="ctr"/>
          <a:r>
            <a:rPr lang="pt-BR" sz="800" baseline="0">
              <a:latin typeface="Arial" panose="020B0604020202020204" pitchFamily="34" charset="0"/>
              <a:cs typeface="Arial" panose="020B0604020202020204" pitchFamily="34" charset="0"/>
            </a:rPr>
            <a:t>nova</a:t>
          </a: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VI</a:t>
          </a:r>
        </a:p>
      </xdr:txBody>
    </xdr:sp>
    <xdr:clientData/>
  </xdr:twoCellAnchor>
  <xdr:twoCellAnchor>
    <xdr:from>
      <xdr:col>4</xdr:col>
      <xdr:colOff>438472</xdr:colOff>
      <xdr:row>25</xdr:row>
      <xdr:rowOff>168970</xdr:rowOff>
    </xdr:from>
    <xdr:to>
      <xdr:col>6</xdr:col>
      <xdr:colOff>40142</xdr:colOff>
      <xdr:row>30</xdr:row>
      <xdr:rowOff>19690</xdr:rowOff>
    </xdr:to>
    <xdr:sp macro="" textlink="">
      <xdr:nvSpPr>
        <xdr:cNvPr id="128" name="CaixaDeTexto 127">
          <a:extLst>
            <a:ext uri="{FF2B5EF4-FFF2-40B4-BE49-F238E27FC236}">
              <a16:creationId xmlns:a16="http://schemas.microsoft.com/office/drawing/2014/main" id="{FBF5737B-50A7-4CCD-9391-68539BF2D17E}"/>
            </a:ext>
          </a:extLst>
        </xdr:cNvPr>
        <xdr:cNvSpPr txBox="1"/>
      </xdr:nvSpPr>
      <xdr:spPr>
        <a:xfrm>
          <a:off x="2772097" y="5131495"/>
          <a:ext cx="516070" cy="831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Pede</a:t>
          </a:r>
        </a:p>
        <a:p>
          <a:pPr algn="ctr"/>
          <a:r>
            <a:rPr lang="pt-BR" sz="800" baseline="0">
              <a:latin typeface="Arial" panose="020B0604020202020204" pitchFamily="34" charset="0"/>
              <a:cs typeface="Arial" panose="020B0604020202020204" pitchFamily="34" charset="0"/>
            </a:rPr>
            <a:t>mais</a:t>
          </a:r>
        </a:p>
        <a:p>
          <a:pPr algn="ctr"/>
          <a:r>
            <a:rPr lang="pt-BR" sz="800" baseline="0">
              <a:latin typeface="Arial" panose="020B0604020202020204" pitchFamily="34" charset="0"/>
              <a:cs typeface="Arial" panose="020B0604020202020204" pitchFamily="34" charset="0"/>
            </a:rPr>
            <a:t>de um</a:t>
          </a:r>
        </a:p>
        <a:p>
          <a:pPr algn="ctr"/>
          <a:r>
            <a:rPr lang="pt-BR" sz="800" baseline="0">
              <a:latin typeface="Arial" panose="020B0604020202020204" pitchFamily="34" charset="0"/>
              <a:cs typeface="Arial" panose="020B0604020202020204" pitchFamily="34" charset="0"/>
            </a:rPr>
            <a:t>objeto</a:t>
          </a:r>
        </a:p>
        <a:p>
          <a:pPr algn="ctr"/>
          <a:r>
            <a:rPr lang="pt-BR" sz="800" baseline="0">
              <a:latin typeface="Arial" panose="020B0604020202020204" pitchFamily="34" charset="0"/>
              <a:cs typeface="Arial" panose="020B0604020202020204" pitchFamily="34" charset="0"/>
            </a:rPr>
            <a:t>VI</a:t>
          </a:r>
        </a:p>
      </xdr:txBody>
    </xdr:sp>
    <xdr:clientData/>
  </xdr:twoCellAnchor>
  <xdr:twoCellAnchor>
    <xdr:from>
      <xdr:col>5</xdr:col>
      <xdr:colOff>426502</xdr:colOff>
      <xdr:row>25</xdr:row>
      <xdr:rowOff>168970</xdr:rowOff>
    </xdr:from>
    <xdr:to>
      <xdr:col>7</xdr:col>
      <xdr:colOff>20234</xdr:colOff>
      <xdr:row>30</xdr:row>
      <xdr:rowOff>19690</xdr:rowOff>
    </xdr:to>
    <xdr:sp macro="" textlink="">
      <xdr:nvSpPr>
        <xdr:cNvPr id="129" name="CaixaDeTexto 128">
          <a:extLst>
            <a:ext uri="{FF2B5EF4-FFF2-40B4-BE49-F238E27FC236}">
              <a16:creationId xmlns:a16="http://schemas.microsoft.com/office/drawing/2014/main" id="{B68459AA-068C-457A-8A38-8EB598859D9A}"/>
            </a:ext>
          </a:extLst>
        </xdr:cNvPr>
        <xdr:cNvSpPr txBox="1"/>
      </xdr:nvSpPr>
      <xdr:spPr>
        <a:xfrm>
          <a:off x="3207802" y="5131495"/>
          <a:ext cx="555757" cy="831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Escolhe</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VI</a:t>
          </a:r>
        </a:p>
      </xdr:txBody>
    </xdr:sp>
    <xdr:clientData/>
  </xdr:twoCellAnchor>
  <xdr:twoCellAnchor>
    <xdr:from>
      <xdr:col>6</xdr:col>
      <xdr:colOff>463966</xdr:colOff>
      <xdr:row>25</xdr:row>
      <xdr:rowOff>168970</xdr:rowOff>
    </xdr:from>
    <xdr:to>
      <xdr:col>8</xdr:col>
      <xdr:colOff>17958</xdr:colOff>
      <xdr:row>30</xdr:row>
      <xdr:rowOff>19690</xdr:rowOff>
    </xdr:to>
    <xdr:sp macro="" textlink="">
      <xdr:nvSpPr>
        <xdr:cNvPr id="130" name="CaixaDeTexto 129">
          <a:extLst>
            <a:ext uri="{FF2B5EF4-FFF2-40B4-BE49-F238E27FC236}">
              <a16:creationId xmlns:a16="http://schemas.microsoft.com/office/drawing/2014/main" id="{1E6FA665-3203-4714-992A-4E06632DB35D}"/>
            </a:ext>
          </a:extLst>
        </xdr:cNvPr>
        <xdr:cNvSpPr txBox="1"/>
      </xdr:nvSpPr>
      <xdr:spPr>
        <a:xfrm>
          <a:off x="3711991" y="5131495"/>
          <a:ext cx="496967" cy="831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Pede</a:t>
          </a:r>
        </a:p>
        <a:p>
          <a:pPr algn="ctr"/>
          <a:r>
            <a:rPr lang="pt-BR" sz="800" baseline="0">
              <a:latin typeface="Arial" panose="020B0604020202020204" pitchFamily="34" charset="0"/>
              <a:cs typeface="Arial" panose="020B0604020202020204" pitchFamily="34" charset="0"/>
            </a:rPr>
            <a:t>um</a:t>
          </a:r>
        </a:p>
        <a:p>
          <a:pPr algn="ctr"/>
          <a:r>
            <a:rPr lang="pt-BR" sz="800" baseline="0">
              <a:latin typeface="Arial" panose="020B0604020202020204" pitchFamily="34" charset="0"/>
              <a:cs typeface="Arial" panose="020B0604020202020204" pitchFamily="34" charset="0"/>
            </a:rPr>
            <a:t>objeto</a:t>
          </a:r>
        </a:p>
        <a:p>
          <a:pPr algn="ctr"/>
          <a:r>
            <a:rPr lang="pt-BR" sz="800" baseline="0">
              <a:latin typeface="Arial" panose="020B0604020202020204" pitchFamily="34" charset="0"/>
              <a:cs typeface="Arial" panose="020B0604020202020204" pitchFamily="34" charset="0"/>
            </a:rPr>
            <a:t>novo</a:t>
          </a:r>
        </a:p>
        <a:p>
          <a:pPr algn="ctr"/>
          <a:r>
            <a:rPr lang="pt-BR" sz="800" baseline="0">
              <a:latin typeface="Arial" panose="020B0604020202020204" pitchFamily="34" charset="0"/>
              <a:cs typeface="Arial" panose="020B0604020202020204" pitchFamily="34" charset="0"/>
            </a:rPr>
            <a:t>VI</a:t>
          </a:r>
        </a:p>
      </xdr:txBody>
    </xdr:sp>
    <xdr:clientData/>
  </xdr:twoCellAnchor>
  <xdr:twoCellAnchor>
    <xdr:from>
      <xdr:col>8</xdr:col>
      <xdr:colOff>428499</xdr:colOff>
      <xdr:row>25</xdr:row>
      <xdr:rowOff>168970</xdr:rowOff>
    </xdr:from>
    <xdr:to>
      <xdr:col>10</xdr:col>
      <xdr:colOff>38887</xdr:colOff>
      <xdr:row>30</xdr:row>
      <xdr:rowOff>19690</xdr:rowOff>
    </xdr:to>
    <xdr:sp macro="" textlink="">
      <xdr:nvSpPr>
        <xdr:cNvPr id="131" name="CaixaDeTexto 130">
          <a:extLst>
            <a:ext uri="{FF2B5EF4-FFF2-40B4-BE49-F238E27FC236}">
              <a16:creationId xmlns:a16="http://schemas.microsoft.com/office/drawing/2014/main" id="{950B50D9-A5FA-4354-BC20-8BA0D416E55D}"/>
            </a:ext>
          </a:extLst>
        </xdr:cNvPr>
        <xdr:cNvSpPr txBox="1"/>
      </xdr:nvSpPr>
      <xdr:spPr>
        <a:xfrm>
          <a:off x="4619499" y="5131495"/>
          <a:ext cx="543838" cy="831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Pede</a:t>
          </a:r>
        </a:p>
        <a:p>
          <a:pPr algn="ctr"/>
          <a:r>
            <a:rPr lang="pt-BR" sz="800" baseline="0">
              <a:latin typeface="Arial" panose="020B0604020202020204" pitchFamily="34" charset="0"/>
              <a:cs typeface="Arial" panose="020B0604020202020204" pitchFamily="34" charset="0"/>
            </a:rPr>
            <a:t>atenção</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VI</a:t>
          </a:r>
        </a:p>
      </xdr:txBody>
    </xdr:sp>
    <xdr:clientData/>
  </xdr:twoCellAnchor>
  <xdr:twoCellAnchor>
    <xdr:from>
      <xdr:col>10</xdr:col>
      <xdr:colOff>17134</xdr:colOff>
      <xdr:row>25</xdr:row>
      <xdr:rowOff>168970</xdr:rowOff>
    </xdr:from>
    <xdr:to>
      <xdr:col>11</xdr:col>
      <xdr:colOff>47498</xdr:colOff>
      <xdr:row>30</xdr:row>
      <xdr:rowOff>19690</xdr:rowOff>
    </xdr:to>
    <xdr:sp macro="" textlink="">
      <xdr:nvSpPr>
        <xdr:cNvPr id="132" name="CaixaDeTexto 131">
          <a:extLst>
            <a:ext uri="{FF2B5EF4-FFF2-40B4-BE49-F238E27FC236}">
              <a16:creationId xmlns:a16="http://schemas.microsoft.com/office/drawing/2014/main" id="{B5C03E07-A8B9-4C50-9A47-C911EE633725}"/>
            </a:ext>
          </a:extLst>
        </xdr:cNvPr>
        <xdr:cNvSpPr txBox="1"/>
      </xdr:nvSpPr>
      <xdr:spPr>
        <a:xfrm>
          <a:off x="5141584" y="5131495"/>
          <a:ext cx="487564" cy="831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Mostra </a:t>
          </a:r>
        </a:p>
        <a:p>
          <a:pPr algn="ctr"/>
          <a:r>
            <a:rPr lang="pt-BR" sz="800" baseline="0">
              <a:latin typeface="Arial" panose="020B0604020202020204" pitchFamily="34" charset="0"/>
              <a:cs typeface="Arial" panose="020B0604020202020204" pitchFamily="34" charset="0"/>
            </a:rPr>
            <a:t>afeto</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VI</a:t>
          </a:r>
        </a:p>
      </xdr:txBody>
    </xdr:sp>
    <xdr:clientData/>
  </xdr:twoCellAnchor>
  <xdr:twoCellAnchor>
    <xdr:from>
      <xdr:col>1</xdr:col>
      <xdr:colOff>1209626</xdr:colOff>
      <xdr:row>31</xdr:row>
      <xdr:rowOff>85725</xdr:rowOff>
    </xdr:from>
    <xdr:to>
      <xdr:col>2</xdr:col>
      <xdr:colOff>554414</xdr:colOff>
      <xdr:row>33</xdr:row>
      <xdr:rowOff>323851</xdr:rowOff>
    </xdr:to>
    <xdr:sp macro="" textlink="">
      <xdr:nvSpPr>
        <xdr:cNvPr id="133" name="CaixaDeTexto 132">
          <a:extLst>
            <a:ext uri="{FF2B5EF4-FFF2-40B4-BE49-F238E27FC236}">
              <a16:creationId xmlns:a16="http://schemas.microsoft.com/office/drawing/2014/main" id="{3E504809-3960-4A63-90EA-CF90B21D7B8C}"/>
            </a:ext>
          </a:extLst>
        </xdr:cNvPr>
        <xdr:cNvSpPr txBox="1"/>
      </xdr:nvSpPr>
      <xdr:spPr>
        <a:xfrm>
          <a:off x="1304876" y="6200775"/>
          <a:ext cx="554463" cy="7905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Rejeita</a:t>
          </a:r>
        </a:p>
        <a:p>
          <a:pPr algn="ctr"/>
          <a:r>
            <a:rPr lang="pt-BR" sz="800" baseline="0">
              <a:latin typeface="Arial" panose="020B0604020202020204" pitchFamily="34" charset="0"/>
              <a:cs typeface="Arial" panose="020B0604020202020204" pitchFamily="34" charset="0"/>
            </a:rPr>
            <a:t>Nega</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VII</a:t>
          </a:r>
        </a:p>
      </xdr:txBody>
    </xdr:sp>
    <xdr:clientData/>
  </xdr:twoCellAnchor>
  <xdr:twoCellAnchor>
    <xdr:from>
      <xdr:col>3</xdr:col>
      <xdr:colOff>2766</xdr:colOff>
      <xdr:row>31</xdr:row>
      <xdr:rowOff>85725</xdr:rowOff>
    </xdr:from>
    <xdr:to>
      <xdr:col>3</xdr:col>
      <xdr:colOff>443400</xdr:colOff>
      <xdr:row>33</xdr:row>
      <xdr:rowOff>323851</xdr:rowOff>
    </xdr:to>
    <xdr:sp macro="" textlink="">
      <xdr:nvSpPr>
        <xdr:cNvPr id="134" name="CaixaDeTexto 133">
          <a:extLst>
            <a:ext uri="{FF2B5EF4-FFF2-40B4-BE49-F238E27FC236}">
              <a16:creationId xmlns:a16="http://schemas.microsoft.com/office/drawing/2014/main" id="{6EC5BD6C-AFC0-4059-ABCB-887569759D90}"/>
            </a:ext>
          </a:extLst>
        </xdr:cNvPr>
        <xdr:cNvSpPr txBox="1"/>
      </xdr:nvSpPr>
      <xdr:spPr>
        <a:xfrm>
          <a:off x="1888716" y="6200775"/>
          <a:ext cx="440634" cy="7905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Pede</a:t>
          </a:r>
        </a:p>
        <a:p>
          <a:pPr algn="ctr"/>
          <a:r>
            <a:rPr lang="pt-BR" sz="800" baseline="0">
              <a:latin typeface="Arial" panose="020B0604020202020204" pitchFamily="34" charset="0"/>
              <a:cs typeface="Arial" panose="020B0604020202020204" pitchFamily="34" charset="0"/>
            </a:rPr>
            <a:t>mais</a:t>
          </a:r>
        </a:p>
        <a:p>
          <a:pPr algn="ctr"/>
          <a:r>
            <a:rPr lang="pt-BR" sz="800" baseline="0">
              <a:latin typeface="Arial" panose="020B0604020202020204" pitchFamily="34" charset="0"/>
              <a:cs typeface="Arial" panose="020B0604020202020204" pitchFamily="34" charset="0"/>
            </a:rPr>
            <a:t>ação</a:t>
          </a: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VII</a:t>
          </a:r>
        </a:p>
      </xdr:txBody>
    </xdr:sp>
    <xdr:clientData/>
  </xdr:twoCellAnchor>
  <xdr:twoCellAnchor>
    <xdr:from>
      <xdr:col>3</xdr:col>
      <xdr:colOff>425661</xdr:colOff>
      <xdr:row>31</xdr:row>
      <xdr:rowOff>85725</xdr:rowOff>
    </xdr:from>
    <xdr:to>
      <xdr:col>4</xdr:col>
      <xdr:colOff>434933</xdr:colOff>
      <xdr:row>33</xdr:row>
      <xdr:rowOff>323851</xdr:rowOff>
    </xdr:to>
    <xdr:sp macro="" textlink="">
      <xdr:nvSpPr>
        <xdr:cNvPr id="135" name="CaixaDeTexto 134">
          <a:extLst>
            <a:ext uri="{FF2B5EF4-FFF2-40B4-BE49-F238E27FC236}">
              <a16:creationId xmlns:a16="http://schemas.microsoft.com/office/drawing/2014/main" id="{393495DF-C055-4658-8FAF-15CB357DCC3C}"/>
            </a:ext>
          </a:extLst>
        </xdr:cNvPr>
        <xdr:cNvSpPr txBox="1"/>
      </xdr:nvSpPr>
      <xdr:spPr>
        <a:xfrm>
          <a:off x="2311611" y="6200775"/>
          <a:ext cx="456947" cy="7905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Pede</a:t>
          </a:r>
        </a:p>
        <a:p>
          <a:pPr algn="ctr"/>
          <a:r>
            <a:rPr lang="pt-BR" sz="800" baseline="0">
              <a:latin typeface="Arial" panose="020B0604020202020204" pitchFamily="34" charset="0"/>
              <a:cs typeface="Arial" panose="020B0604020202020204" pitchFamily="34" charset="0"/>
            </a:rPr>
            <a:t>ação</a:t>
          </a:r>
        </a:p>
        <a:p>
          <a:pPr algn="ctr"/>
          <a:r>
            <a:rPr lang="pt-BR" sz="800" baseline="0">
              <a:latin typeface="Arial" panose="020B0604020202020204" pitchFamily="34" charset="0"/>
              <a:cs typeface="Arial" panose="020B0604020202020204" pitchFamily="34" charset="0"/>
            </a:rPr>
            <a:t>nova</a:t>
          </a: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VII</a:t>
          </a:r>
        </a:p>
      </xdr:txBody>
    </xdr:sp>
    <xdr:clientData/>
  </xdr:twoCellAnchor>
  <xdr:twoCellAnchor>
    <xdr:from>
      <xdr:col>5</xdr:col>
      <xdr:colOff>195</xdr:colOff>
      <xdr:row>31</xdr:row>
      <xdr:rowOff>85725</xdr:rowOff>
    </xdr:from>
    <xdr:to>
      <xdr:col>6</xdr:col>
      <xdr:colOff>30745</xdr:colOff>
      <xdr:row>33</xdr:row>
      <xdr:rowOff>323851</xdr:rowOff>
    </xdr:to>
    <xdr:sp macro="" textlink="">
      <xdr:nvSpPr>
        <xdr:cNvPr id="136" name="CaixaDeTexto 135">
          <a:extLst>
            <a:ext uri="{FF2B5EF4-FFF2-40B4-BE49-F238E27FC236}">
              <a16:creationId xmlns:a16="http://schemas.microsoft.com/office/drawing/2014/main" id="{4702E515-8D1C-4FE6-AECE-74501D344DEF}"/>
            </a:ext>
          </a:extLst>
        </xdr:cNvPr>
        <xdr:cNvSpPr txBox="1"/>
      </xdr:nvSpPr>
      <xdr:spPr>
        <a:xfrm>
          <a:off x="2781495" y="6200775"/>
          <a:ext cx="497275" cy="7905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Pede</a:t>
          </a:r>
        </a:p>
        <a:p>
          <a:pPr algn="ctr"/>
          <a:r>
            <a:rPr lang="pt-BR" sz="800" baseline="0">
              <a:latin typeface="Arial" panose="020B0604020202020204" pitchFamily="34" charset="0"/>
              <a:cs typeface="Arial" panose="020B0604020202020204" pitchFamily="34" charset="0"/>
            </a:rPr>
            <a:t>mais</a:t>
          </a:r>
        </a:p>
        <a:p>
          <a:pPr algn="ctr"/>
          <a:r>
            <a:rPr lang="pt-BR" sz="800" baseline="0">
              <a:latin typeface="Arial" panose="020B0604020202020204" pitchFamily="34" charset="0"/>
              <a:cs typeface="Arial" panose="020B0604020202020204" pitchFamily="34" charset="0"/>
            </a:rPr>
            <a:t>de um</a:t>
          </a:r>
        </a:p>
        <a:p>
          <a:pPr algn="ctr"/>
          <a:r>
            <a:rPr lang="pt-BR" sz="800" baseline="0">
              <a:latin typeface="Arial" panose="020B0604020202020204" pitchFamily="34" charset="0"/>
              <a:cs typeface="Arial" panose="020B0604020202020204" pitchFamily="34" charset="0"/>
            </a:rPr>
            <a:t>objeto</a:t>
          </a:r>
        </a:p>
        <a:p>
          <a:pPr algn="ctr"/>
          <a:r>
            <a:rPr lang="pt-BR" sz="800" baseline="0">
              <a:latin typeface="Arial" panose="020B0604020202020204" pitchFamily="34" charset="0"/>
              <a:cs typeface="Arial" panose="020B0604020202020204" pitchFamily="34" charset="0"/>
            </a:rPr>
            <a:t>VII</a:t>
          </a:r>
        </a:p>
      </xdr:txBody>
    </xdr:sp>
    <xdr:clientData/>
  </xdr:twoCellAnchor>
  <xdr:twoCellAnchor>
    <xdr:from>
      <xdr:col>5</xdr:col>
      <xdr:colOff>435899</xdr:colOff>
      <xdr:row>31</xdr:row>
      <xdr:rowOff>85725</xdr:rowOff>
    </xdr:from>
    <xdr:to>
      <xdr:col>7</xdr:col>
      <xdr:colOff>29631</xdr:colOff>
      <xdr:row>33</xdr:row>
      <xdr:rowOff>323851</xdr:rowOff>
    </xdr:to>
    <xdr:sp macro="" textlink="">
      <xdr:nvSpPr>
        <xdr:cNvPr id="137" name="CaixaDeTexto 136">
          <a:extLst>
            <a:ext uri="{FF2B5EF4-FFF2-40B4-BE49-F238E27FC236}">
              <a16:creationId xmlns:a16="http://schemas.microsoft.com/office/drawing/2014/main" id="{B3D27038-19A3-443D-AB57-3C74DA6AB6B0}"/>
            </a:ext>
          </a:extLst>
        </xdr:cNvPr>
        <xdr:cNvSpPr txBox="1"/>
      </xdr:nvSpPr>
      <xdr:spPr>
        <a:xfrm>
          <a:off x="3217199" y="6200775"/>
          <a:ext cx="555757" cy="7905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Escolhe</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VII</a:t>
          </a:r>
        </a:p>
      </xdr:txBody>
    </xdr:sp>
    <xdr:clientData/>
  </xdr:twoCellAnchor>
  <xdr:twoCellAnchor>
    <xdr:from>
      <xdr:col>6</xdr:col>
      <xdr:colOff>416595</xdr:colOff>
      <xdr:row>31</xdr:row>
      <xdr:rowOff>85725</xdr:rowOff>
    </xdr:from>
    <xdr:to>
      <xdr:col>8</xdr:col>
      <xdr:colOff>57150</xdr:colOff>
      <xdr:row>33</xdr:row>
      <xdr:rowOff>323851</xdr:rowOff>
    </xdr:to>
    <xdr:sp macro="" textlink="">
      <xdr:nvSpPr>
        <xdr:cNvPr id="138" name="CaixaDeTexto 137">
          <a:extLst>
            <a:ext uri="{FF2B5EF4-FFF2-40B4-BE49-F238E27FC236}">
              <a16:creationId xmlns:a16="http://schemas.microsoft.com/office/drawing/2014/main" id="{35B08183-F6D9-4A1D-AADF-5550CA9C8554}"/>
            </a:ext>
          </a:extLst>
        </xdr:cNvPr>
        <xdr:cNvSpPr txBox="1"/>
      </xdr:nvSpPr>
      <xdr:spPr>
        <a:xfrm>
          <a:off x="3664620" y="6200775"/>
          <a:ext cx="583530" cy="7905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Pede</a:t>
          </a:r>
        </a:p>
        <a:p>
          <a:pPr algn="ctr"/>
          <a:r>
            <a:rPr lang="pt-BR" sz="800" baseline="0">
              <a:latin typeface="Arial" panose="020B0604020202020204" pitchFamily="34" charset="0"/>
              <a:cs typeface="Arial" panose="020B0604020202020204" pitchFamily="34" charset="0"/>
            </a:rPr>
            <a:t>um</a:t>
          </a:r>
        </a:p>
        <a:p>
          <a:pPr algn="ctr"/>
          <a:r>
            <a:rPr lang="pt-BR" sz="800" baseline="0">
              <a:latin typeface="Arial" panose="020B0604020202020204" pitchFamily="34" charset="0"/>
              <a:cs typeface="Arial" panose="020B0604020202020204" pitchFamily="34" charset="0"/>
            </a:rPr>
            <a:t>objeto</a:t>
          </a:r>
        </a:p>
        <a:p>
          <a:pPr algn="ctr"/>
          <a:r>
            <a:rPr lang="pt-BR" sz="800" baseline="0">
              <a:latin typeface="Arial" panose="020B0604020202020204" pitchFamily="34" charset="0"/>
              <a:cs typeface="Arial" panose="020B0604020202020204" pitchFamily="34" charset="0"/>
            </a:rPr>
            <a:t>novo</a:t>
          </a:r>
        </a:p>
        <a:p>
          <a:pPr algn="ctr"/>
          <a:r>
            <a:rPr lang="pt-BR" sz="800" baseline="0">
              <a:latin typeface="Arial" panose="020B0604020202020204" pitchFamily="34" charset="0"/>
              <a:cs typeface="Arial" panose="020B0604020202020204" pitchFamily="34" charset="0"/>
            </a:rPr>
            <a:t>VII</a:t>
          </a:r>
        </a:p>
      </xdr:txBody>
    </xdr:sp>
    <xdr:clientData/>
  </xdr:twoCellAnchor>
  <xdr:twoCellAnchor>
    <xdr:from>
      <xdr:col>8</xdr:col>
      <xdr:colOff>419101</xdr:colOff>
      <xdr:row>31</xdr:row>
      <xdr:rowOff>85725</xdr:rowOff>
    </xdr:from>
    <xdr:to>
      <xdr:col>10</xdr:col>
      <xdr:colOff>29489</xdr:colOff>
      <xdr:row>33</xdr:row>
      <xdr:rowOff>323851</xdr:rowOff>
    </xdr:to>
    <xdr:sp macro="" textlink="">
      <xdr:nvSpPr>
        <xdr:cNvPr id="139" name="CaixaDeTexto 138">
          <a:extLst>
            <a:ext uri="{FF2B5EF4-FFF2-40B4-BE49-F238E27FC236}">
              <a16:creationId xmlns:a16="http://schemas.microsoft.com/office/drawing/2014/main" id="{967EE157-9225-4DCA-8116-D566E51A208B}"/>
            </a:ext>
          </a:extLst>
        </xdr:cNvPr>
        <xdr:cNvSpPr txBox="1"/>
      </xdr:nvSpPr>
      <xdr:spPr>
        <a:xfrm>
          <a:off x="4610101" y="6200775"/>
          <a:ext cx="543838" cy="7905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Pede</a:t>
          </a:r>
        </a:p>
        <a:p>
          <a:pPr algn="ctr"/>
          <a:r>
            <a:rPr lang="pt-BR" sz="800" baseline="0">
              <a:latin typeface="Arial" panose="020B0604020202020204" pitchFamily="34" charset="0"/>
              <a:cs typeface="Arial" panose="020B0604020202020204" pitchFamily="34" charset="0"/>
            </a:rPr>
            <a:t>atenção</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VII</a:t>
          </a:r>
        </a:p>
      </xdr:txBody>
    </xdr:sp>
    <xdr:clientData/>
  </xdr:twoCellAnchor>
  <xdr:twoCellAnchor>
    <xdr:from>
      <xdr:col>10</xdr:col>
      <xdr:colOff>7736</xdr:colOff>
      <xdr:row>31</xdr:row>
      <xdr:rowOff>85725</xdr:rowOff>
    </xdr:from>
    <xdr:to>
      <xdr:col>11</xdr:col>
      <xdr:colOff>38100</xdr:colOff>
      <xdr:row>33</xdr:row>
      <xdr:rowOff>323851</xdr:rowOff>
    </xdr:to>
    <xdr:sp macro="" textlink="">
      <xdr:nvSpPr>
        <xdr:cNvPr id="140" name="CaixaDeTexto 139">
          <a:extLst>
            <a:ext uri="{FF2B5EF4-FFF2-40B4-BE49-F238E27FC236}">
              <a16:creationId xmlns:a16="http://schemas.microsoft.com/office/drawing/2014/main" id="{FD6453A9-93A7-4102-86E9-408C3B319FB7}"/>
            </a:ext>
          </a:extLst>
        </xdr:cNvPr>
        <xdr:cNvSpPr txBox="1"/>
      </xdr:nvSpPr>
      <xdr:spPr>
        <a:xfrm>
          <a:off x="5132186" y="6200775"/>
          <a:ext cx="487564" cy="7905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Mostra </a:t>
          </a:r>
        </a:p>
        <a:p>
          <a:pPr algn="ctr"/>
          <a:r>
            <a:rPr lang="pt-BR" sz="800" baseline="0">
              <a:latin typeface="Arial" panose="020B0604020202020204" pitchFamily="34" charset="0"/>
              <a:cs typeface="Arial" panose="020B0604020202020204" pitchFamily="34" charset="0"/>
            </a:rPr>
            <a:t>afeto</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VII</a:t>
          </a:r>
        </a:p>
      </xdr:txBody>
    </xdr:sp>
    <xdr:clientData/>
  </xdr:twoCellAnchor>
  <xdr:twoCellAnchor>
    <xdr:from>
      <xdr:col>10</xdr:col>
      <xdr:colOff>447489</xdr:colOff>
      <xdr:row>17</xdr:row>
      <xdr:rowOff>14984</xdr:rowOff>
    </xdr:from>
    <xdr:to>
      <xdr:col>12</xdr:col>
      <xdr:colOff>37625</xdr:colOff>
      <xdr:row>20</xdr:row>
      <xdr:rowOff>105082</xdr:rowOff>
    </xdr:to>
    <xdr:sp macro="" textlink="">
      <xdr:nvSpPr>
        <xdr:cNvPr id="141" name="CaixaDeTexto 140">
          <a:extLst>
            <a:ext uri="{FF2B5EF4-FFF2-40B4-BE49-F238E27FC236}">
              <a16:creationId xmlns:a16="http://schemas.microsoft.com/office/drawing/2014/main" id="{6F3FE0E3-504F-4A77-9F87-CDFFC4182CE3}"/>
            </a:ext>
          </a:extLst>
        </xdr:cNvPr>
        <xdr:cNvSpPr txBox="1"/>
      </xdr:nvSpPr>
      <xdr:spPr>
        <a:xfrm>
          <a:off x="5571939" y="3224909"/>
          <a:ext cx="837911" cy="7663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C10</a:t>
          </a:r>
        </a:p>
        <a:p>
          <a:pPr algn="ctr"/>
          <a:r>
            <a:rPr lang="pt-BR" sz="800" baseline="0">
              <a:latin typeface="Arial" panose="020B0604020202020204" pitchFamily="34" charset="0"/>
              <a:cs typeface="Arial" panose="020B0604020202020204" pitchFamily="34" charset="0"/>
            </a:rPr>
            <a:t>Cumprimenta</a:t>
          </a:r>
        </a:p>
        <a:p>
          <a:pPr algn="ctr"/>
          <a:r>
            <a:rPr lang="pt-BR" sz="800" baseline="0">
              <a:latin typeface="Arial" panose="020B0604020202020204" pitchFamily="34" charset="0"/>
              <a:cs typeface="Arial" panose="020B0604020202020204" pitchFamily="34" charset="0"/>
            </a:rPr>
            <a:t>as pessoas</a:t>
          </a: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IV</a:t>
          </a:r>
        </a:p>
      </xdr:txBody>
    </xdr:sp>
    <xdr:clientData/>
  </xdr:twoCellAnchor>
  <xdr:twoCellAnchor>
    <xdr:from>
      <xdr:col>11</xdr:col>
      <xdr:colOff>733424</xdr:colOff>
      <xdr:row>17</xdr:row>
      <xdr:rowOff>14984</xdr:rowOff>
    </xdr:from>
    <xdr:to>
      <xdr:col>13</xdr:col>
      <xdr:colOff>28330</xdr:colOff>
      <xdr:row>20</xdr:row>
      <xdr:rowOff>105082</xdr:rowOff>
    </xdr:to>
    <xdr:sp macro="" textlink="">
      <xdr:nvSpPr>
        <xdr:cNvPr id="142" name="CaixaDeTexto 141">
          <a:extLst>
            <a:ext uri="{FF2B5EF4-FFF2-40B4-BE49-F238E27FC236}">
              <a16:creationId xmlns:a16="http://schemas.microsoft.com/office/drawing/2014/main" id="{7B5D69DC-4B8E-471B-9225-C0086A8A5CCE}"/>
            </a:ext>
          </a:extLst>
        </xdr:cNvPr>
        <xdr:cNvSpPr txBox="1"/>
      </xdr:nvSpPr>
      <xdr:spPr>
        <a:xfrm>
          <a:off x="6315074" y="3224909"/>
          <a:ext cx="780806" cy="7663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C11</a:t>
          </a:r>
        </a:p>
        <a:p>
          <a:pPr algn="ctr"/>
          <a:r>
            <a:rPr lang="pt-BR" sz="800" baseline="0">
              <a:latin typeface="Arial" panose="020B0604020202020204" pitchFamily="34" charset="0"/>
              <a:cs typeface="Arial" panose="020B0604020202020204" pitchFamily="34" charset="0"/>
            </a:rPr>
            <a:t>Oferece</a:t>
          </a:r>
        </a:p>
        <a:p>
          <a:pPr algn="ctr"/>
          <a:r>
            <a:rPr lang="pt-BR" sz="800" baseline="0">
              <a:latin typeface="Arial" panose="020B0604020202020204" pitchFamily="34" charset="0"/>
              <a:cs typeface="Arial" panose="020B0604020202020204" pitchFamily="34" charset="0"/>
            </a:rPr>
            <a:t>compartilha</a:t>
          </a: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IV</a:t>
          </a:r>
        </a:p>
      </xdr:txBody>
    </xdr:sp>
    <xdr:clientData/>
  </xdr:twoCellAnchor>
  <xdr:twoCellAnchor>
    <xdr:from>
      <xdr:col>12</xdr:col>
      <xdr:colOff>676274</xdr:colOff>
      <xdr:row>17</xdr:row>
      <xdr:rowOff>14984</xdr:rowOff>
    </xdr:from>
    <xdr:to>
      <xdr:col>14</xdr:col>
      <xdr:colOff>21582</xdr:colOff>
      <xdr:row>20</xdr:row>
      <xdr:rowOff>105082</xdr:rowOff>
    </xdr:to>
    <xdr:sp macro="" textlink="">
      <xdr:nvSpPr>
        <xdr:cNvPr id="143" name="CaixaDeTexto 142">
          <a:extLst>
            <a:ext uri="{FF2B5EF4-FFF2-40B4-BE49-F238E27FC236}">
              <a16:creationId xmlns:a16="http://schemas.microsoft.com/office/drawing/2014/main" id="{9A421569-73A1-4760-90E2-1B24054798BA}"/>
            </a:ext>
          </a:extLst>
        </xdr:cNvPr>
        <xdr:cNvSpPr txBox="1"/>
      </xdr:nvSpPr>
      <xdr:spPr>
        <a:xfrm>
          <a:off x="7048499" y="3224909"/>
          <a:ext cx="545458" cy="7663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C12</a:t>
          </a:r>
        </a:p>
        <a:p>
          <a:pPr algn="ctr"/>
          <a:r>
            <a:rPr lang="pt-BR" sz="800" baseline="0">
              <a:latin typeface="Arial" panose="020B0604020202020204" pitchFamily="34" charset="0"/>
              <a:cs typeface="Arial" panose="020B0604020202020204" pitchFamily="34" charset="0"/>
            </a:rPr>
            <a:t>Dirige</a:t>
          </a:r>
        </a:p>
        <a:p>
          <a:pPr algn="ctr"/>
          <a:r>
            <a:rPr lang="pt-BR" sz="800" baseline="0">
              <a:latin typeface="Arial" panose="020B0604020202020204" pitchFamily="34" charset="0"/>
              <a:cs typeface="Arial" panose="020B0604020202020204" pitchFamily="34" charset="0"/>
            </a:rPr>
            <a:t>sua</a:t>
          </a:r>
        </a:p>
        <a:p>
          <a:pPr algn="ctr"/>
          <a:r>
            <a:rPr lang="pt-BR" sz="800" baseline="0">
              <a:latin typeface="Arial" panose="020B0604020202020204" pitchFamily="34" charset="0"/>
              <a:cs typeface="Arial" panose="020B0604020202020204" pitchFamily="34" charset="0"/>
            </a:rPr>
            <a:t>atenção</a:t>
          </a:r>
        </a:p>
        <a:p>
          <a:pPr algn="ctr"/>
          <a:r>
            <a:rPr lang="pt-BR" sz="800" baseline="0">
              <a:latin typeface="Arial" panose="020B0604020202020204" pitchFamily="34" charset="0"/>
              <a:cs typeface="Arial" panose="020B0604020202020204" pitchFamily="34" charset="0"/>
            </a:rPr>
            <a:t>IV</a:t>
          </a:r>
        </a:p>
      </xdr:txBody>
    </xdr:sp>
    <xdr:clientData/>
  </xdr:twoCellAnchor>
  <xdr:twoCellAnchor>
    <xdr:from>
      <xdr:col>13</xdr:col>
      <xdr:colOff>476249</xdr:colOff>
      <xdr:row>17</xdr:row>
      <xdr:rowOff>14984</xdr:rowOff>
    </xdr:from>
    <xdr:to>
      <xdr:col>15</xdr:col>
      <xdr:colOff>22958</xdr:colOff>
      <xdr:row>20</xdr:row>
      <xdr:rowOff>105082</xdr:rowOff>
    </xdr:to>
    <xdr:sp macro="" textlink="">
      <xdr:nvSpPr>
        <xdr:cNvPr id="144" name="CaixaDeTexto 143">
          <a:extLst>
            <a:ext uri="{FF2B5EF4-FFF2-40B4-BE49-F238E27FC236}">
              <a16:creationId xmlns:a16="http://schemas.microsoft.com/office/drawing/2014/main" id="{1296FA54-EA35-4A19-B833-B2FAACA8A405}"/>
            </a:ext>
          </a:extLst>
        </xdr:cNvPr>
        <xdr:cNvSpPr txBox="1"/>
      </xdr:nvSpPr>
      <xdr:spPr>
        <a:xfrm>
          <a:off x="7543799" y="3224909"/>
          <a:ext cx="651609" cy="7663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C13</a:t>
          </a:r>
        </a:p>
        <a:p>
          <a:pPr algn="ctr"/>
          <a:r>
            <a:rPr lang="pt-BR" sz="800" baseline="0">
              <a:latin typeface="Arial" panose="020B0604020202020204" pitchFamily="34" charset="0"/>
              <a:cs typeface="Arial" panose="020B0604020202020204" pitchFamily="34" charset="0"/>
            </a:rPr>
            <a:t>Fórmulas</a:t>
          </a:r>
        </a:p>
        <a:p>
          <a:pPr algn="ctr"/>
          <a:r>
            <a:rPr lang="pt-BR" sz="800" baseline="0">
              <a:latin typeface="Arial" panose="020B0604020202020204" pitchFamily="34" charset="0"/>
              <a:cs typeface="Arial" panose="020B0604020202020204" pitchFamily="34" charset="0"/>
            </a:rPr>
            <a:t>sociais</a:t>
          </a:r>
        </a:p>
        <a:p>
          <a:pPr algn="ctr"/>
          <a:r>
            <a:rPr lang="pt-BR" sz="800" baseline="0">
              <a:latin typeface="Arial" panose="020B0604020202020204" pitchFamily="34" charset="0"/>
              <a:cs typeface="Arial" panose="020B0604020202020204" pitchFamily="34" charset="0"/>
            </a:rPr>
            <a:t>educadas</a:t>
          </a:r>
        </a:p>
        <a:p>
          <a:pPr algn="ctr"/>
          <a:r>
            <a:rPr lang="pt-BR" sz="800" baseline="0">
              <a:latin typeface="Arial" panose="020B0604020202020204" pitchFamily="34" charset="0"/>
              <a:cs typeface="Arial" panose="020B0604020202020204" pitchFamily="34" charset="0"/>
            </a:rPr>
            <a:t>IV</a:t>
          </a:r>
        </a:p>
      </xdr:txBody>
    </xdr:sp>
    <xdr:clientData/>
  </xdr:twoCellAnchor>
  <xdr:twoCellAnchor>
    <xdr:from>
      <xdr:col>14</xdr:col>
      <xdr:colOff>542924</xdr:colOff>
      <xdr:row>17</xdr:row>
      <xdr:rowOff>14984</xdr:rowOff>
    </xdr:from>
    <xdr:to>
      <xdr:col>16</xdr:col>
      <xdr:colOff>53291</xdr:colOff>
      <xdr:row>20</xdr:row>
      <xdr:rowOff>105082</xdr:rowOff>
    </xdr:to>
    <xdr:sp macro="" textlink="">
      <xdr:nvSpPr>
        <xdr:cNvPr id="145" name="CaixaDeTexto 144">
          <a:extLst>
            <a:ext uri="{FF2B5EF4-FFF2-40B4-BE49-F238E27FC236}">
              <a16:creationId xmlns:a16="http://schemas.microsoft.com/office/drawing/2014/main" id="{8AFA5A84-F85B-4C24-9B48-D81847246E1F}"/>
            </a:ext>
          </a:extLst>
        </xdr:cNvPr>
        <xdr:cNvSpPr txBox="1"/>
      </xdr:nvSpPr>
      <xdr:spPr>
        <a:xfrm>
          <a:off x="8115299" y="3224909"/>
          <a:ext cx="672417" cy="7663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C14</a:t>
          </a:r>
        </a:p>
        <a:p>
          <a:pPr algn="ctr"/>
          <a:r>
            <a:rPr lang="pt-BR" sz="800" baseline="0">
              <a:latin typeface="Arial" panose="020B0604020202020204" pitchFamily="34" charset="0"/>
              <a:cs typeface="Arial" panose="020B0604020202020204" pitchFamily="34" charset="0"/>
            </a:rPr>
            <a:t>Responde</a:t>
          </a:r>
        </a:p>
        <a:p>
          <a:pPr algn="ctr"/>
          <a:r>
            <a:rPr lang="pt-BR" sz="800" baseline="0">
              <a:latin typeface="Arial" panose="020B0604020202020204" pitchFamily="34" charset="0"/>
              <a:cs typeface="Arial" panose="020B0604020202020204" pitchFamily="34" charset="0"/>
            </a:rPr>
            <a:t>perguntas</a:t>
          </a:r>
        </a:p>
        <a:p>
          <a:pPr algn="ctr"/>
          <a:r>
            <a:rPr lang="pt-BR" sz="800" baseline="0">
              <a:latin typeface="Arial" panose="020B0604020202020204" pitchFamily="34" charset="0"/>
              <a:cs typeface="Arial" panose="020B0604020202020204" pitchFamily="34" charset="0"/>
            </a:rPr>
            <a:t>sim/não</a:t>
          </a:r>
        </a:p>
        <a:p>
          <a:pPr algn="ctr"/>
          <a:r>
            <a:rPr lang="pt-BR" sz="800" baseline="0">
              <a:latin typeface="Arial" panose="020B0604020202020204" pitchFamily="34" charset="0"/>
              <a:cs typeface="Arial" panose="020B0604020202020204" pitchFamily="34" charset="0"/>
            </a:rPr>
            <a:t>IV</a:t>
          </a:r>
        </a:p>
      </xdr:txBody>
    </xdr:sp>
    <xdr:clientData/>
  </xdr:twoCellAnchor>
  <xdr:twoCellAnchor>
    <xdr:from>
      <xdr:col>15</xdr:col>
      <xdr:colOff>529923</xdr:colOff>
      <xdr:row>17</xdr:row>
      <xdr:rowOff>14984</xdr:rowOff>
    </xdr:from>
    <xdr:to>
      <xdr:col>17</xdr:col>
      <xdr:colOff>28574</xdr:colOff>
      <xdr:row>20</xdr:row>
      <xdr:rowOff>105082</xdr:rowOff>
    </xdr:to>
    <xdr:sp macro="" textlink="">
      <xdr:nvSpPr>
        <xdr:cNvPr id="146" name="CaixaDeTexto 145">
          <a:extLst>
            <a:ext uri="{FF2B5EF4-FFF2-40B4-BE49-F238E27FC236}">
              <a16:creationId xmlns:a16="http://schemas.microsoft.com/office/drawing/2014/main" id="{446A62CB-2501-4306-A670-F4378739AC5A}"/>
            </a:ext>
          </a:extLst>
        </xdr:cNvPr>
        <xdr:cNvSpPr txBox="1"/>
      </xdr:nvSpPr>
      <xdr:spPr>
        <a:xfrm>
          <a:off x="8702373" y="3224909"/>
          <a:ext cx="660701" cy="7663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C15</a:t>
          </a:r>
        </a:p>
        <a:p>
          <a:pPr algn="ctr"/>
          <a:r>
            <a:rPr lang="pt-BR" sz="800" baseline="0">
              <a:latin typeface="Arial" panose="020B0604020202020204" pitchFamily="34" charset="0"/>
              <a:cs typeface="Arial" panose="020B0604020202020204" pitchFamily="34" charset="0"/>
            </a:rPr>
            <a:t>Faz</a:t>
          </a:r>
        </a:p>
        <a:p>
          <a:pPr algn="ctr"/>
          <a:r>
            <a:rPr lang="pt-BR" sz="800" baseline="0">
              <a:latin typeface="Arial" panose="020B0604020202020204" pitchFamily="34" charset="0"/>
              <a:cs typeface="Arial" panose="020B0604020202020204" pitchFamily="34" charset="0"/>
            </a:rPr>
            <a:t>perguntas</a:t>
          </a: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IV</a:t>
          </a:r>
        </a:p>
      </xdr:txBody>
    </xdr:sp>
    <xdr:clientData/>
  </xdr:twoCellAnchor>
  <xdr:twoCellAnchor>
    <xdr:from>
      <xdr:col>10</xdr:col>
      <xdr:colOff>447489</xdr:colOff>
      <xdr:row>20</xdr:row>
      <xdr:rowOff>207887</xdr:rowOff>
    </xdr:from>
    <xdr:to>
      <xdr:col>12</xdr:col>
      <xdr:colOff>37625</xdr:colOff>
      <xdr:row>25</xdr:row>
      <xdr:rowOff>38125</xdr:rowOff>
    </xdr:to>
    <xdr:sp macro="" textlink="">
      <xdr:nvSpPr>
        <xdr:cNvPr id="147" name="CaixaDeTexto 146">
          <a:extLst>
            <a:ext uri="{FF2B5EF4-FFF2-40B4-BE49-F238E27FC236}">
              <a16:creationId xmlns:a16="http://schemas.microsoft.com/office/drawing/2014/main" id="{BF922938-EEC0-471A-AEC5-FC60EDD240AE}"/>
            </a:ext>
          </a:extLst>
        </xdr:cNvPr>
        <xdr:cNvSpPr txBox="1"/>
      </xdr:nvSpPr>
      <xdr:spPr>
        <a:xfrm>
          <a:off x="5571939" y="4094087"/>
          <a:ext cx="837911" cy="906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Cumprimenta</a:t>
          </a:r>
        </a:p>
        <a:p>
          <a:pPr algn="ctr"/>
          <a:r>
            <a:rPr lang="pt-BR" sz="800" baseline="0">
              <a:latin typeface="Arial" panose="020B0604020202020204" pitchFamily="34" charset="0"/>
              <a:cs typeface="Arial" panose="020B0604020202020204" pitchFamily="34" charset="0"/>
            </a:rPr>
            <a:t>as pessoas</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a:t>
          </a:r>
        </a:p>
      </xdr:txBody>
    </xdr:sp>
    <xdr:clientData/>
  </xdr:twoCellAnchor>
  <xdr:twoCellAnchor>
    <xdr:from>
      <xdr:col>11</xdr:col>
      <xdr:colOff>733424</xdr:colOff>
      <xdr:row>20</xdr:row>
      <xdr:rowOff>207887</xdr:rowOff>
    </xdr:from>
    <xdr:to>
      <xdr:col>13</xdr:col>
      <xdr:colOff>28330</xdr:colOff>
      <xdr:row>25</xdr:row>
      <xdr:rowOff>38125</xdr:rowOff>
    </xdr:to>
    <xdr:sp macro="" textlink="">
      <xdr:nvSpPr>
        <xdr:cNvPr id="148" name="CaixaDeTexto 147">
          <a:extLst>
            <a:ext uri="{FF2B5EF4-FFF2-40B4-BE49-F238E27FC236}">
              <a16:creationId xmlns:a16="http://schemas.microsoft.com/office/drawing/2014/main" id="{4BF3A2DD-BE7F-4981-B6E1-0234D0DB6410}"/>
            </a:ext>
          </a:extLst>
        </xdr:cNvPr>
        <xdr:cNvSpPr txBox="1"/>
      </xdr:nvSpPr>
      <xdr:spPr>
        <a:xfrm>
          <a:off x="6315074" y="4094087"/>
          <a:ext cx="780806" cy="906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Oferece</a:t>
          </a:r>
        </a:p>
        <a:p>
          <a:pPr algn="ctr"/>
          <a:r>
            <a:rPr lang="pt-BR" sz="800" baseline="0">
              <a:latin typeface="Arial" panose="020B0604020202020204" pitchFamily="34" charset="0"/>
              <a:cs typeface="Arial" panose="020B0604020202020204" pitchFamily="34" charset="0"/>
            </a:rPr>
            <a:t>compartilha</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a:t>
          </a:r>
        </a:p>
      </xdr:txBody>
    </xdr:sp>
    <xdr:clientData/>
  </xdr:twoCellAnchor>
  <xdr:twoCellAnchor>
    <xdr:from>
      <xdr:col>12</xdr:col>
      <xdr:colOff>676274</xdr:colOff>
      <xdr:row>20</xdr:row>
      <xdr:rowOff>207887</xdr:rowOff>
    </xdr:from>
    <xdr:to>
      <xdr:col>14</xdr:col>
      <xdr:colOff>21582</xdr:colOff>
      <xdr:row>25</xdr:row>
      <xdr:rowOff>38125</xdr:rowOff>
    </xdr:to>
    <xdr:sp macro="" textlink="">
      <xdr:nvSpPr>
        <xdr:cNvPr id="149" name="CaixaDeTexto 148">
          <a:extLst>
            <a:ext uri="{FF2B5EF4-FFF2-40B4-BE49-F238E27FC236}">
              <a16:creationId xmlns:a16="http://schemas.microsoft.com/office/drawing/2014/main" id="{C2A973C7-98C1-42B5-8F25-A1E5B683E50A}"/>
            </a:ext>
          </a:extLst>
        </xdr:cNvPr>
        <xdr:cNvSpPr txBox="1"/>
      </xdr:nvSpPr>
      <xdr:spPr>
        <a:xfrm>
          <a:off x="7048499" y="4094087"/>
          <a:ext cx="545458" cy="906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Dirige</a:t>
          </a:r>
        </a:p>
        <a:p>
          <a:pPr algn="ctr"/>
          <a:r>
            <a:rPr lang="pt-BR" sz="800" baseline="0">
              <a:latin typeface="Arial" panose="020B0604020202020204" pitchFamily="34" charset="0"/>
              <a:cs typeface="Arial" panose="020B0604020202020204" pitchFamily="34" charset="0"/>
            </a:rPr>
            <a:t>sua</a:t>
          </a:r>
        </a:p>
        <a:p>
          <a:pPr algn="ctr"/>
          <a:r>
            <a:rPr lang="pt-BR" sz="800" baseline="0">
              <a:latin typeface="Arial" panose="020B0604020202020204" pitchFamily="34" charset="0"/>
              <a:cs typeface="Arial" panose="020B0604020202020204" pitchFamily="34" charset="0"/>
            </a:rPr>
            <a:t>atenção</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a:t>
          </a:r>
        </a:p>
      </xdr:txBody>
    </xdr:sp>
    <xdr:clientData/>
  </xdr:twoCellAnchor>
  <xdr:twoCellAnchor>
    <xdr:from>
      <xdr:col>13</xdr:col>
      <xdr:colOff>476249</xdr:colOff>
      <xdr:row>20</xdr:row>
      <xdr:rowOff>207887</xdr:rowOff>
    </xdr:from>
    <xdr:to>
      <xdr:col>15</xdr:col>
      <xdr:colOff>22958</xdr:colOff>
      <xdr:row>25</xdr:row>
      <xdr:rowOff>38125</xdr:rowOff>
    </xdr:to>
    <xdr:sp macro="" textlink="">
      <xdr:nvSpPr>
        <xdr:cNvPr id="150" name="CaixaDeTexto 149">
          <a:extLst>
            <a:ext uri="{FF2B5EF4-FFF2-40B4-BE49-F238E27FC236}">
              <a16:creationId xmlns:a16="http://schemas.microsoft.com/office/drawing/2014/main" id="{520A3CA4-BEA3-460B-B024-236D071B59F6}"/>
            </a:ext>
          </a:extLst>
        </xdr:cNvPr>
        <xdr:cNvSpPr txBox="1"/>
      </xdr:nvSpPr>
      <xdr:spPr>
        <a:xfrm>
          <a:off x="7543799" y="4094087"/>
          <a:ext cx="651609" cy="906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Fórmulas</a:t>
          </a:r>
        </a:p>
        <a:p>
          <a:pPr algn="ctr"/>
          <a:r>
            <a:rPr lang="pt-BR" sz="800" baseline="0">
              <a:latin typeface="Arial" panose="020B0604020202020204" pitchFamily="34" charset="0"/>
              <a:cs typeface="Arial" panose="020B0604020202020204" pitchFamily="34" charset="0"/>
            </a:rPr>
            <a:t>sociais</a:t>
          </a:r>
        </a:p>
        <a:p>
          <a:pPr algn="ctr"/>
          <a:r>
            <a:rPr lang="pt-BR" sz="800" baseline="0">
              <a:latin typeface="Arial" panose="020B0604020202020204" pitchFamily="34" charset="0"/>
              <a:cs typeface="Arial" panose="020B0604020202020204" pitchFamily="34" charset="0"/>
            </a:rPr>
            <a:t>educadas</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a:t>
          </a:r>
        </a:p>
      </xdr:txBody>
    </xdr:sp>
    <xdr:clientData/>
  </xdr:twoCellAnchor>
  <xdr:twoCellAnchor>
    <xdr:from>
      <xdr:col>14</xdr:col>
      <xdr:colOff>542924</xdr:colOff>
      <xdr:row>20</xdr:row>
      <xdr:rowOff>207887</xdr:rowOff>
    </xdr:from>
    <xdr:to>
      <xdr:col>16</xdr:col>
      <xdr:colOff>53291</xdr:colOff>
      <xdr:row>25</xdr:row>
      <xdr:rowOff>38125</xdr:rowOff>
    </xdr:to>
    <xdr:sp macro="" textlink="">
      <xdr:nvSpPr>
        <xdr:cNvPr id="151" name="CaixaDeTexto 150">
          <a:extLst>
            <a:ext uri="{FF2B5EF4-FFF2-40B4-BE49-F238E27FC236}">
              <a16:creationId xmlns:a16="http://schemas.microsoft.com/office/drawing/2014/main" id="{BED93EB4-C9D4-4FE4-803A-9BC1F0C828D6}"/>
            </a:ext>
          </a:extLst>
        </xdr:cNvPr>
        <xdr:cNvSpPr txBox="1"/>
      </xdr:nvSpPr>
      <xdr:spPr>
        <a:xfrm>
          <a:off x="8115299" y="4094087"/>
          <a:ext cx="672417" cy="906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Responde</a:t>
          </a:r>
        </a:p>
        <a:p>
          <a:pPr algn="ctr"/>
          <a:r>
            <a:rPr lang="pt-BR" sz="800" baseline="0">
              <a:latin typeface="Arial" panose="020B0604020202020204" pitchFamily="34" charset="0"/>
              <a:cs typeface="Arial" panose="020B0604020202020204" pitchFamily="34" charset="0"/>
            </a:rPr>
            <a:t>perguntas</a:t>
          </a:r>
        </a:p>
        <a:p>
          <a:pPr algn="ctr"/>
          <a:r>
            <a:rPr lang="pt-BR" sz="800" baseline="0">
              <a:latin typeface="Arial" panose="020B0604020202020204" pitchFamily="34" charset="0"/>
              <a:cs typeface="Arial" panose="020B0604020202020204" pitchFamily="34" charset="0"/>
            </a:rPr>
            <a:t>sim/não</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a:t>
          </a:r>
        </a:p>
      </xdr:txBody>
    </xdr:sp>
    <xdr:clientData/>
  </xdr:twoCellAnchor>
  <xdr:twoCellAnchor>
    <xdr:from>
      <xdr:col>15</xdr:col>
      <xdr:colOff>529923</xdr:colOff>
      <xdr:row>20</xdr:row>
      <xdr:rowOff>207887</xdr:rowOff>
    </xdr:from>
    <xdr:to>
      <xdr:col>17</xdr:col>
      <xdr:colOff>28574</xdr:colOff>
      <xdr:row>25</xdr:row>
      <xdr:rowOff>38125</xdr:rowOff>
    </xdr:to>
    <xdr:sp macro="" textlink="">
      <xdr:nvSpPr>
        <xdr:cNvPr id="152" name="CaixaDeTexto 151">
          <a:extLst>
            <a:ext uri="{FF2B5EF4-FFF2-40B4-BE49-F238E27FC236}">
              <a16:creationId xmlns:a16="http://schemas.microsoft.com/office/drawing/2014/main" id="{A342D431-7F52-4D3A-9BB0-B04DFD3077DB}"/>
            </a:ext>
          </a:extLst>
        </xdr:cNvPr>
        <xdr:cNvSpPr txBox="1"/>
      </xdr:nvSpPr>
      <xdr:spPr>
        <a:xfrm>
          <a:off x="8702373" y="4094087"/>
          <a:ext cx="660701" cy="906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Faz</a:t>
          </a:r>
        </a:p>
        <a:p>
          <a:pPr algn="ctr"/>
          <a:r>
            <a:rPr lang="pt-BR" sz="800" baseline="0">
              <a:latin typeface="Arial" panose="020B0604020202020204" pitchFamily="34" charset="0"/>
              <a:cs typeface="Arial" panose="020B0604020202020204" pitchFamily="34" charset="0"/>
            </a:rPr>
            <a:t>perguntas</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a:t>
          </a:r>
        </a:p>
      </xdr:txBody>
    </xdr:sp>
    <xdr:clientData/>
  </xdr:twoCellAnchor>
  <xdr:twoCellAnchor>
    <xdr:from>
      <xdr:col>16</xdr:col>
      <xdr:colOff>579051</xdr:colOff>
      <xdr:row>20</xdr:row>
      <xdr:rowOff>207887</xdr:rowOff>
    </xdr:from>
    <xdr:to>
      <xdr:col>18</xdr:col>
      <xdr:colOff>38099</xdr:colOff>
      <xdr:row>25</xdr:row>
      <xdr:rowOff>38125</xdr:rowOff>
    </xdr:to>
    <xdr:sp macro="" textlink="">
      <xdr:nvSpPr>
        <xdr:cNvPr id="153" name="CaixaDeTexto 152">
          <a:extLst>
            <a:ext uri="{FF2B5EF4-FFF2-40B4-BE49-F238E27FC236}">
              <a16:creationId xmlns:a16="http://schemas.microsoft.com/office/drawing/2014/main" id="{1DCE0737-5843-4A78-8269-1236C489C276}"/>
            </a:ext>
          </a:extLst>
        </xdr:cNvPr>
        <xdr:cNvSpPr txBox="1"/>
      </xdr:nvSpPr>
      <xdr:spPr>
        <a:xfrm>
          <a:off x="9313476" y="4094087"/>
          <a:ext cx="621098" cy="906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C16</a:t>
          </a:r>
        </a:p>
        <a:p>
          <a:pPr algn="ctr"/>
          <a:r>
            <a:rPr lang="pt-BR" sz="800" baseline="0">
              <a:latin typeface="Arial" panose="020B0604020202020204" pitchFamily="34" charset="0"/>
              <a:cs typeface="Arial" panose="020B0604020202020204" pitchFamily="34" charset="0"/>
            </a:rPr>
            <a:t>Nomeia</a:t>
          </a:r>
        </a:p>
        <a:p>
          <a:pPr algn="ctr"/>
          <a:r>
            <a:rPr lang="pt-BR" sz="800" baseline="0">
              <a:latin typeface="Arial" panose="020B0604020202020204" pitchFamily="34" charset="0"/>
              <a:cs typeface="Arial" panose="020B0604020202020204" pitchFamily="34" charset="0"/>
            </a:rPr>
            <a:t>coisas ou</a:t>
          </a:r>
        </a:p>
        <a:p>
          <a:pPr algn="ctr"/>
          <a:r>
            <a:rPr lang="pt-BR" sz="800" baseline="0">
              <a:latin typeface="Arial" panose="020B0604020202020204" pitchFamily="34" charset="0"/>
              <a:cs typeface="Arial" panose="020B0604020202020204" pitchFamily="34" charset="0"/>
            </a:rPr>
            <a:t>pessoas</a:t>
          </a: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a:t>
          </a:r>
        </a:p>
      </xdr:txBody>
    </xdr:sp>
    <xdr:clientData/>
  </xdr:twoCellAnchor>
  <xdr:twoCellAnchor>
    <xdr:from>
      <xdr:col>17</xdr:col>
      <xdr:colOff>514388</xdr:colOff>
      <xdr:row>20</xdr:row>
      <xdr:rowOff>207887</xdr:rowOff>
    </xdr:from>
    <xdr:to>
      <xdr:col>19</xdr:col>
      <xdr:colOff>47625</xdr:colOff>
      <xdr:row>25</xdr:row>
      <xdr:rowOff>38125</xdr:rowOff>
    </xdr:to>
    <xdr:sp macro="" textlink="">
      <xdr:nvSpPr>
        <xdr:cNvPr id="154" name="CaixaDeTexto 153">
          <a:extLst>
            <a:ext uri="{FF2B5EF4-FFF2-40B4-BE49-F238E27FC236}">
              <a16:creationId xmlns:a16="http://schemas.microsoft.com/office/drawing/2014/main" id="{A5B5E0F3-636B-47F4-8456-E9037DC1C4E2}"/>
            </a:ext>
          </a:extLst>
        </xdr:cNvPr>
        <xdr:cNvSpPr txBox="1"/>
      </xdr:nvSpPr>
      <xdr:spPr>
        <a:xfrm>
          <a:off x="9848888" y="4094087"/>
          <a:ext cx="809587" cy="906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C17</a:t>
          </a:r>
        </a:p>
        <a:p>
          <a:pPr algn="ctr"/>
          <a:r>
            <a:rPr lang="pt-BR" sz="800" baseline="0">
              <a:latin typeface="Arial" panose="020B0604020202020204" pitchFamily="34" charset="0"/>
              <a:cs typeface="Arial" panose="020B0604020202020204" pitchFamily="34" charset="0"/>
            </a:rPr>
            <a:t>Faz </a:t>
          </a:r>
        </a:p>
        <a:p>
          <a:pPr algn="ctr"/>
          <a:r>
            <a:rPr lang="pt-BR" sz="800" baseline="0">
              <a:latin typeface="Arial" panose="020B0604020202020204" pitchFamily="34" charset="0"/>
              <a:cs typeface="Arial" panose="020B0604020202020204" pitchFamily="34" charset="0"/>
            </a:rPr>
            <a:t>comentários</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a:t>
          </a:r>
        </a:p>
      </xdr:txBody>
    </xdr:sp>
    <xdr:clientData/>
  </xdr:twoCellAnchor>
  <xdr:twoCellAnchor>
    <xdr:from>
      <xdr:col>10</xdr:col>
      <xdr:colOff>426919</xdr:colOff>
      <xdr:row>25</xdr:row>
      <xdr:rowOff>168970</xdr:rowOff>
    </xdr:from>
    <xdr:to>
      <xdr:col>12</xdr:col>
      <xdr:colOff>48432</xdr:colOff>
      <xdr:row>30</xdr:row>
      <xdr:rowOff>19690</xdr:rowOff>
    </xdr:to>
    <xdr:sp macro="" textlink="">
      <xdr:nvSpPr>
        <xdr:cNvPr id="155" name="CaixaDeTexto 154">
          <a:extLst>
            <a:ext uri="{FF2B5EF4-FFF2-40B4-BE49-F238E27FC236}">
              <a16:creationId xmlns:a16="http://schemas.microsoft.com/office/drawing/2014/main" id="{E7EA09D1-82FC-4A0E-AAC5-D49B7E781645}"/>
            </a:ext>
          </a:extLst>
        </xdr:cNvPr>
        <xdr:cNvSpPr txBox="1"/>
      </xdr:nvSpPr>
      <xdr:spPr>
        <a:xfrm>
          <a:off x="5551369" y="5131495"/>
          <a:ext cx="869288" cy="831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Cumprimenta</a:t>
          </a:r>
        </a:p>
        <a:p>
          <a:pPr algn="ctr"/>
          <a:r>
            <a:rPr lang="pt-BR" sz="800" baseline="0">
              <a:latin typeface="Arial" panose="020B0604020202020204" pitchFamily="34" charset="0"/>
              <a:cs typeface="Arial" panose="020B0604020202020204" pitchFamily="34" charset="0"/>
            </a:rPr>
            <a:t>as pessoas</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VI</a:t>
          </a:r>
        </a:p>
      </xdr:txBody>
    </xdr:sp>
    <xdr:clientData/>
  </xdr:twoCellAnchor>
  <xdr:twoCellAnchor>
    <xdr:from>
      <xdr:col>11</xdr:col>
      <xdr:colOff>733424</xdr:colOff>
      <xdr:row>25</xdr:row>
      <xdr:rowOff>168970</xdr:rowOff>
    </xdr:from>
    <xdr:to>
      <xdr:col>13</xdr:col>
      <xdr:colOff>28330</xdr:colOff>
      <xdr:row>30</xdr:row>
      <xdr:rowOff>19690</xdr:rowOff>
    </xdr:to>
    <xdr:sp macro="" textlink="">
      <xdr:nvSpPr>
        <xdr:cNvPr id="156" name="CaixaDeTexto 155">
          <a:extLst>
            <a:ext uri="{FF2B5EF4-FFF2-40B4-BE49-F238E27FC236}">
              <a16:creationId xmlns:a16="http://schemas.microsoft.com/office/drawing/2014/main" id="{206140C1-0FFC-48C6-B9CE-D62DBFA80C0E}"/>
            </a:ext>
          </a:extLst>
        </xdr:cNvPr>
        <xdr:cNvSpPr txBox="1"/>
      </xdr:nvSpPr>
      <xdr:spPr>
        <a:xfrm>
          <a:off x="6315074" y="5131495"/>
          <a:ext cx="780806" cy="831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Oferece</a:t>
          </a:r>
        </a:p>
        <a:p>
          <a:pPr algn="ctr"/>
          <a:r>
            <a:rPr lang="pt-BR" sz="800" baseline="0">
              <a:latin typeface="Arial" panose="020B0604020202020204" pitchFamily="34" charset="0"/>
              <a:cs typeface="Arial" panose="020B0604020202020204" pitchFamily="34" charset="0"/>
            </a:rPr>
            <a:t>compartilha</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VI</a:t>
          </a:r>
        </a:p>
      </xdr:txBody>
    </xdr:sp>
    <xdr:clientData/>
  </xdr:twoCellAnchor>
  <xdr:twoCellAnchor>
    <xdr:from>
      <xdr:col>12</xdr:col>
      <xdr:colOff>658535</xdr:colOff>
      <xdr:row>25</xdr:row>
      <xdr:rowOff>168970</xdr:rowOff>
    </xdr:from>
    <xdr:to>
      <xdr:col>14</xdr:col>
      <xdr:colOff>3843</xdr:colOff>
      <xdr:row>30</xdr:row>
      <xdr:rowOff>19690</xdr:rowOff>
    </xdr:to>
    <xdr:sp macro="" textlink="">
      <xdr:nvSpPr>
        <xdr:cNvPr id="157" name="CaixaDeTexto 156">
          <a:extLst>
            <a:ext uri="{FF2B5EF4-FFF2-40B4-BE49-F238E27FC236}">
              <a16:creationId xmlns:a16="http://schemas.microsoft.com/office/drawing/2014/main" id="{637716EE-1C87-4D75-B5D4-01CDFCF5F5F2}"/>
            </a:ext>
          </a:extLst>
        </xdr:cNvPr>
        <xdr:cNvSpPr txBox="1"/>
      </xdr:nvSpPr>
      <xdr:spPr>
        <a:xfrm>
          <a:off x="7030760" y="5131495"/>
          <a:ext cx="545458" cy="831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Dirige</a:t>
          </a:r>
        </a:p>
        <a:p>
          <a:pPr algn="ctr"/>
          <a:r>
            <a:rPr lang="pt-BR" sz="800" baseline="0">
              <a:latin typeface="Arial" panose="020B0604020202020204" pitchFamily="34" charset="0"/>
              <a:cs typeface="Arial" panose="020B0604020202020204" pitchFamily="34" charset="0"/>
            </a:rPr>
            <a:t>sua</a:t>
          </a:r>
        </a:p>
        <a:p>
          <a:pPr algn="ctr"/>
          <a:r>
            <a:rPr lang="pt-BR" sz="800" baseline="0">
              <a:latin typeface="Arial" panose="020B0604020202020204" pitchFamily="34" charset="0"/>
              <a:cs typeface="Arial" panose="020B0604020202020204" pitchFamily="34" charset="0"/>
            </a:rPr>
            <a:t>atenção</a:t>
          </a: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VI</a:t>
          </a:r>
        </a:p>
      </xdr:txBody>
    </xdr:sp>
    <xdr:clientData/>
  </xdr:twoCellAnchor>
  <xdr:twoCellAnchor>
    <xdr:from>
      <xdr:col>13</xdr:col>
      <xdr:colOff>458510</xdr:colOff>
      <xdr:row>25</xdr:row>
      <xdr:rowOff>168970</xdr:rowOff>
    </xdr:from>
    <xdr:to>
      <xdr:col>15</xdr:col>
      <xdr:colOff>5219</xdr:colOff>
      <xdr:row>30</xdr:row>
      <xdr:rowOff>19690</xdr:rowOff>
    </xdr:to>
    <xdr:sp macro="" textlink="">
      <xdr:nvSpPr>
        <xdr:cNvPr id="158" name="CaixaDeTexto 157">
          <a:extLst>
            <a:ext uri="{FF2B5EF4-FFF2-40B4-BE49-F238E27FC236}">
              <a16:creationId xmlns:a16="http://schemas.microsoft.com/office/drawing/2014/main" id="{47DB2C3C-C59D-4C6E-A304-5A80B109BE88}"/>
            </a:ext>
          </a:extLst>
        </xdr:cNvPr>
        <xdr:cNvSpPr txBox="1"/>
      </xdr:nvSpPr>
      <xdr:spPr>
        <a:xfrm>
          <a:off x="7526060" y="5131495"/>
          <a:ext cx="651609" cy="831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Fórmulas</a:t>
          </a:r>
        </a:p>
        <a:p>
          <a:pPr algn="ctr"/>
          <a:r>
            <a:rPr lang="pt-BR" sz="800" baseline="0">
              <a:latin typeface="Arial" panose="020B0604020202020204" pitchFamily="34" charset="0"/>
              <a:cs typeface="Arial" panose="020B0604020202020204" pitchFamily="34" charset="0"/>
            </a:rPr>
            <a:t>sociais</a:t>
          </a:r>
        </a:p>
        <a:p>
          <a:pPr algn="ctr"/>
          <a:r>
            <a:rPr lang="pt-BR" sz="800" baseline="0">
              <a:latin typeface="Arial" panose="020B0604020202020204" pitchFamily="34" charset="0"/>
              <a:cs typeface="Arial" panose="020B0604020202020204" pitchFamily="34" charset="0"/>
            </a:rPr>
            <a:t>educadas</a:t>
          </a: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VI</a:t>
          </a:r>
        </a:p>
      </xdr:txBody>
    </xdr:sp>
    <xdr:clientData/>
  </xdr:twoCellAnchor>
  <xdr:twoCellAnchor>
    <xdr:from>
      <xdr:col>14</xdr:col>
      <xdr:colOff>534583</xdr:colOff>
      <xdr:row>25</xdr:row>
      <xdr:rowOff>168970</xdr:rowOff>
    </xdr:from>
    <xdr:to>
      <xdr:col>16</xdr:col>
      <xdr:colOff>44950</xdr:colOff>
      <xdr:row>30</xdr:row>
      <xdr:rowOff>19690</xdr:rowOff>
    </xdr:to>
    <xdr:sp macro="" textlink="">
      <xdr:nvSpPr>
        <xdr:cNvPr id="159" name="CaixaDeTexto 158">
          <a:extLst>
            <a:ext uri="{FF2B5EF4-FFF2-40B4-BE49-F238E27FC236}">
              <a16:creationId xmlns:a16="http://schemas.microsoft.com/office/drawing/2014/main" id="{B17C9FB1-6AEC-4C87-9CD7-A0643A1F0E8C}"/>
            </a:ext>
          </a:extLst>
        </xdr:cNvPr>
        <xdr:cNvSpPr txBox="1"/>
      </xdr:nvSpPr>
      <xdr:spPr>
        <a:xfrm>
          <a:off x="8106958" y="5131495"/>
          <a:ext cx="672417" cy="831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Responde</a:t>
          </a:r>
        </a:p>
        <a:p>
          <a:pPr algn="ctr"/>
          <a:r>
            <a:rPr lang="pt-BR" sz="800" baseline="0">
              <a:latin typeface="Arial" panose="020B0604020202020204" pitchFamily="34" charset="0"/>
              <a:cs typeface="Arial" panose="020B0604020202020204" pitchFamily="34" charset="0"/>
            </a:rPr>
            <a:t>perguntas</a:t>
          </a:r>
        </a:p>
        <a:p>
          <a:pPr algn="ctr"/>
          <a:r>
            <a:rPr lang="pt-BR" sz="800" baseline="0">
              <a:latin typeface="Arial" panose="020B0604020202020204" pitchFamily="34" charset="0"/>
              <a:cs typeface="Arial" panose="020B0604020202020204" pitchFamily="34" charset="0"/>
            </a:rPr>
            <a:t>sim/não</a:t>
          </a: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VI</a:t>
          </a:r>
        </a:p>
      </xdr:txBody>
    </xdr:sp>
    <xdr:clientData/>
  </xdr:twoCellAnchor>
  <xdr:twoCellAnchor>
    <xdr:from>
      <xdr:col>15</xdr:col>
      <xdr:colOff>530979</xdr:colOff>
      <xdr:row>25</xdr:row>
      <xdr:rowOff>168970</xdr:rowOff>
    </xdr:from>
    <xdr:to>
      <xdr:col>17</xdr:col>
      <xdr:colOff>29630</xdr:colOff>
      <xdr:row>30</xdr:row>
      <xdr:rowOff>19690</xdr:rowOff>
    </xdr:to>
    <xdr:sp macro="" textlink="">
      <xdr:nvSpPr>
        <xdr:cNvPr id="160" name="CaixaDeTexto 159">
          <a:extLst>
            <a:ext uri="{FF2B5EF4-FFF2-40B4-BE49-F238E27FC236}">
              <a16:creationId xmlns:a16="http://schemas.microsoft.com/office/drawing/2014/main" id="{626FE412-C753-44CF-A679-663783F86577}"/>
            </a:ext>
          </a:extLst>
        </xdr:cNvPr>
        <xdr:cNvSpPr txBox="1"/>
      </xdr:nvSpPr>
      <xdr:spPr>
        <a:xfrm>
          <a:off x="8703429" y="5131495"/>
          <a:ext cx="660701" cy="831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Faz</a:t>
          </a:r>
        </a:p>
        <a:p>
          <a:pPr algn="ctr"/>
          <a:r>
            <a:rPr lang="pt-BR" sz="800" baseline="0">
              <a:latin typeface="Arial" panose="020B0604020202020204" pitchFamily="34" charset="0"/>
              <a:cs typeface="Arial" panose="020B0604020202020204" pitchFamily="34" charset="0"/>
            </a:rPr>
            <a:t>perguntas</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VI</a:t>
          </a:r>
        </a:p>
      </xdr:txBody>
    </xdr:sp>
    <xdr:clientData/>
  </xdr:twoCellAnchor>
  <xdr:twoCellAnchor>
    <xdr:from>
      <xdr:col>16</xdr:col>
      <xdr:colOff>579052</xdr:colOff>
      <xdr:row>25</xdr:row>
      <xdr:rowOff>168970</xdr:rowOff>
    </xdr:from>
    <xdr:to>
      <xdr:col>18</xdr:col>
      <xdr:colOff>38100</xdr:colOff>
      <xdr:row>30</xdr:row>
      <xdr:rowOff>19690</xdr:rowOff>
    </xdr:to>
    <xdr:sp macro="" textlink="">
      <xdr:nvSpPr>
        <xdr:cNvPr id="161" name="CaixaDeTexto 160">
          <a:extLst>
            <a:ext uri="{FF2B5EF4-FFF2-40B4-BE49-F238E27FC236}">
              <a16:creationId xmlns:a16="http://schemas.microsoft.com/office/drawing/2014/main" id="{4D600835-051F-4C7E-AF75-22F434AA02D7}"/>
            </a:ext>
          </a:extLst>
        </xdr:cNvPr>
        <xdr:cNvSpPr txBox="1"/>
      </xdr:nvSpPr>
      <xdr:spPr>
        <a:xfrm>
          <a:off x="9313477" y="5131495"/>
          <a:ext cx="621098" cy="831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Nomeia</a:t>
          </a:r>
        </a:p>
        <a:p>
          <a:pPr algn="ctr"/>
          <a:r>
            <a:rPr lang="pt-BR" sz="800" baseline="0">
              <a:latin typeface="Arial" panose="020B0604020202020204" pitchFamily="34" charset="0"/>
              <a:cs typeface="Arial" panose="020B0604020202020204" pitchFamily="34" charset="0"/>
            </a:rPr>
            <a:t>coisas ou</a:t>
          </a:r>
        </a:p>
        <a:p>
          <a:pPr algn="ctr"/>
          <a:r>
            <a:rPr lang="pt-BR" sz="800" baseline="0">
              <a:latin typeface="Arial" panose="020B0604020202020204" pitchFamily="34" charset="0"/>
              <a:cs typeface="Arial" panose="020B0604020202020204" pitchFamily="34" charset="0"/>
            </a:rPr>
            <a:t>pessoas</a:t>
          </a: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VI</a:t>
          </a:r>
        </a:p>
      </xdr:txBody>
    </xdr:sp>
    <xdr:clientData/>
  </xdr:twoCellAnchor>
  <xdr:twoCellAnchor>
    <xdr:from>
      <xdr:col>17</xdr:col>
      <xdr:colOff>515445</xdr:colOff>
      <xdr:row>25</xdr:row>
      <xdr:rowOff>168970</xdr:rowOff>
    </xdr:from>
    <xdr:to>
      <xdr:col>19</xdr:col>
      <xdr:colOff>48682</xdr:colOff>
      <xdr:row>30</xdr:row>
      <xdr:rowOff>19690</xdr:rowOff>
    </xdr:to>
    <xdr:sp macro="" textlink="">
      <xdr:nvSpPr>
        <xdr:cNvPr id="162" name="CaixaDeTexto 161">
          <a:extLst>
            <a:ext uri="{FF2B5EF4-FFF2-40B4-BE49-F238E27FC236}">
              <a16:creationId xmlns:a16="http://schemas.microsoft.com/office/drawing/2014/main" id="{2EE95991-4CBD-4FF7-BBE6-832CA70DC86E}"/>
            </a:ext>
          </a:extLst>
        </xdr:cNvPr>
        <xdr:cNvSpPr txBox="1"/>
      </xdr:nvSpPr>
      <xdr:spPr>
        <a:xfrm>
          <a:off x="9849945" y="5131495"/>
          <a:ext cx="809587" cy="831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Faz </a:t>
          </a:r>
        </a:p>
        <a:p>
          <a:pPr algn="ctr"/>
          <a:r>
            <a:rPr lang="pt-BR" sz="800" baseline="0">
              <a:latin typeface="Arial" panose="020B0604020202020204" pitchFamily="34" charset="0"/>
              <a:cs typeface="Arial" panose="020B0604020202020204" pitchFamily="34" charset="0"/>
            </a:rPr>
            <a:t>comentários</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VI</a:t>
          </a:r>
        </a:p>
      </xdr:txBody>
    </xdr:sp>
    <xdr:clientData/>
  </xdr:twoCellAnchor>
  <xdr:twoCellAnchor>
    <xdr:from>
      <xdr:col>10</xdr:col>
      <xdr:colOff>447675</xdr:colOff>
      <xdr:row>31</xdr:row>
      <xdr:rowOff>85725</xdr:rowOff>
    </xdr:from>
    <xdr:to>
      <xdr:col>12</xdr:col>
      <xdr:colOff>47457</xdr:colOff>
      <xdr:row>33</xdr:row>
      <xdr:rowOff>323851</xdr:rowOff>
    </xdr:to>
    <xdr:sp macro="" textlink="">
      <xdr:nvSpPr>
        <xdr:cNvPr id="163" name="CaixaDeTexto 162">
          <a:extLst>
            <a:ext uri="{FF2B5EF4-FFF2-40B4-BE49-F238E27FC236}">
              <a16:creationId xmlns:a16="http://schemas.microsoft.com/office/drawing/2014/main" id="{7ED5C283-7696-4586-8F5E-8B755D4D6C22}"/>
            </a:ext>
          </a:extLst>
        </xdr:cNvPr>
        <xdr:cNvSpPr txBox="1"/>
      </xdr:nvSpPr>
      <xdr:spPr>
        <a:xfrm>
          <a:off x="5572125" y="6200775"/>
          <a:ext cx="847557" cy="7905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Cumprimenta</a:t>
          </a:r>
        </a:p>
        <a:p>
          <a:pPr algn="ctr"/>
          <a:r>
            <a:rPr lang="pt-BR" sz="800" baseline="0">
              <a:latin typeface="Arial" panose="020B0604020202020204" pitchFamily="34" charset="0"/>
              <a:cs typeface="Arial" panose="020B0604020202020204" pitchFamily="34" charset="0"/>
            </a:rPr>
            <a:t>as pessoas</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VII</a:t>
          </a:r>
        </a:p>
      </xdr:txBody>
    </xdr:sp>
    <xdr:clientData/>
  </xdr:twoCellAnchor>
  <xdr:twoCellAnchor>
    <xdr:from>
      <xdr:col>11</xdr:col>
      <xdr:colOff>733425</xdr:colOff>
      <xdr:row>31</xdr:row>
      <xdr:rowOff>85725</xdr:rowOff>
    </xdr:from>
    <xdr:to>
      <xdr:col>13</xdr:col>
      <xdr:colOff>28331</xdr:colOff>
      <xdr:row>33</xdr:row>
      <xdr:rowOff>323851</xdr:rowOff>
    </xdr:to>
    <xdr:sp macro="" textlink="">
      <xdr:nvSpPr>
        <xdr:cNvPr id="164" name="CaixaDeTexto 163">
          <a:extLst>
            <a:ext uri="{FF2B5EF4-FFF2-40B4-BE49-F238E27FC236}">
              <a16:creationId xmlns:a16="http://schemas.microsoft.com/office/drawing/2014/main" id="{AF5DBB64-0BE0-475B-949A-FDBE3FE09D26}"/>
            </a:ext>
          </a:extLst>
        </xdr:cNvPr>
        <xdr:cNvSpPr txBox="1"/>
      </xdr:nvSpPr>
      <xdr:spPr>
        <a:xfrm>
          <a:off x="6315075" y="6200775"/>
          <a:ext cx="780806" cy="7905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Oferece</a:t>
          </a:r>
        </a:p>
        <a:p>
          <a:pPr algn="ctr"/>
          <a:r>
            <a:rPr lang="pt-BR" sz="800" baseline="0">
              <a:latin typeface="Arial" panose="020B0604020202020204" pitchFamily="34" charset="0"/>
              <a:cs typeface="Arial" panose="020B0604020202020204" pitchFamily="34" charset="0"/>
            </a:rPr>
            <a:t>compartilha</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VII</a:t>
          </a:r>
        </a:p>
      </xdr:txBody>
    </xdr:sp>
    <xdr:clientData/>
  </xdr:twoCellAnchor>
  <xdr:twoCellAnchor>
    <xdr:from>
      <xdr:col>12</xdr:col>
      <xdr:colOff>676275</xdr:colOff>
      <xdr:row>31</xdr:row>
      <xdr:rowOff>85725</xdr:rowOff>
    </xdr:from>
    <xdr:to>
      <xdr:col>14</xdr:col>
      <xdr:colOff>21583</xdr:colOff>
      <xdr:row>33</xdr:row>
      <xdr:rowOff>323851</xdr:rowOff>
    </xdr:to>
    <xdr:sp macro="" textlink="">
      <xdr:nvSpPr>
        <xdr:cNvPr id="165" name="CaixaDeTexto 164">
          <a:extLst>
            <a:ext uri="{FF2B5EF4-FFF2-40B4-BE49-F238E27FC236}">
              <a16:creationId xmlns:a16="http://schemas.microsoft.com/office/drawing/2014/main" id="{CF4842EC-0114-4742-98F2-FF849FB9AD83}"/>
            </a:ext>
          </a:extLst>
        </xdr:cNvPr>
        <xdr:cNvSpPr txBox="1"/>
      </xdr:nvSpPr>
      <xdr:spPr>
        <a:xfrm>
          <a:off x="7048500" y="6200775"/>
          <a:ext cx="545458" cy="7905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Dirige</a:t>
          </a:r>
        </a:p>
        <a:p>
          <a:pPr algn="ctr"/>
          <a:r>
            <a:rPr lang="pt-BR" sz="800" baseline="0">
              <a:latin typeface="Arial" panose="020B0604020202020204" pitchFamily="34" charset="0"/>
              <a:cs typeface="Arial" panose="020B0604020202020204" pitchFamily="34" charset="0"/>
            </a:rPr>
            <a:t>sua</a:t>
          </a:r>
        </a:p>
        <a:p>
          <a:pPr algn="ctr"/>
          <a:r>
            <a:rPr lang="pt-BR" sz="800" baseline="0">
              <a:latin typeface="Arial" panose="020B0604020202020204" pitchFamily="34" charset="0"/>
              <a:cs typeface="Arial" panose="020B0604020202020204" pitchFamily="34" charset="0"/>
            </a:rPr>
            <a:t>atenção</a:t>
          </a: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VII</a:t>
          </a:r>
        </a:p>
      </xdr:txBody>
    </xdr:sp>
    <xdr:clientData/>
  </xdr:twoCellAnchor>
  <xdr:twoCellAnchor>
    <xdr:from>
      <xdr:col>13</xdr:col>
      <xdr:colOff>476250</xdr:colOff>
      <xdr:row>31</xdr:row>
      <xdr:rowOff>85725</xdr:rowOff>
    </xdr:from>
    <xdr:to>
      <xdr:col>15</xdr:col>
      <xdr:colOff>22959</xdr:colOff>
      <xdr:row>33</xdr:row>
      <xdr:rowOff>323851</xdr:rowOff>
    </xdr:to>
    <xdr:sp macro="" textlink="">
      <xdr:nvSpPr>
        <xdr:cNvPr id="166" name="CaixaDeTexto 165">
          <a:extLst>
            <a:ext uri="{FF2B5EF4-FFF2-40B4-BE49-F238E27FC236}">
              <a16:creationId xmlns:a16="http://schemas.microsoft.com/office/drawing/2014/main" id="{4F67AF2B-CD49-4CD0-B4AF-29E4CA607A6C}"/>
            </a:ext>
          </a:extLst>
        </xdr:cNvPr>
        <xdr:cNvSpPr txBox="1"/>
      </xdr:nvSpPr>
      <xdr:spPr>
        <a:xfrm>
          <a:off x="7543800" y="6200775"/>
          <a:ext cx="651609" cy="7905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Fórmulas</a:t>
          </a:r>
        </a:p>
        <a:p>
          <a:pPr algn="ctr"/>
          <a:r>
            <a:rPr lang="pt-BR" sz="800" baseline="0">
              <a:latin typeface="Arial" panose="020B0604020202020204" pitchFamily="34" charset="0"/>
              <a:cs typeface="Arial" panose="020B0604020202020204" pitchFamily="34" charset="0"/>
            </a:rPr>
            <a:t>sociais</a:t>
          </a:r>
        </a:p>
        <a:p>
          <a:pPr algn="ctr"/>
          <a:r>
            <a:rPr lang="pt-BR" sz="800" baseline="0">
              <a:latin typeface="Arial" panose="020B0604020202020204" pitchFamily="34" charset="0"/>
              <a:cs typeface="Arial" panose="020B0604020202020204" pitchFamily="34" charset="0"/>
            </a:rPr>
            <a:t>educadas</a:t>
          </a: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VII</a:t>
          </a:r>
        </a:p>
      </xdr:txBody>
    </xdr:sp>
    <xdr:clientData/>
  </xdr:twoCellAnchor>
  <xdr:twoCellAnchor>
    <xdr:from>
      <xdr:col>14</xdr:col>
      <xdr:colOff>542925</xdr:colOff>
      <xdr:row>31</xdr:row>
      <xdr:rowOff>85725</xdr:rowOff>
    </xdr:from>
    <xdr:to>
      <xdr:col>16</xdr:col>
      <xdr:colOff>53292</xdr:colOff>
      <xdr:row>33</xdr:row>
      <xdr:rowOff>323851</xdr:rowOff>
    </xdr:to>
    <xdr:sp macro="" textlink="">
      <xdr:nvSpPr>
        <xdr:cNvPr id="167" name="CaixaDeTexto 166">
          <a:extLst>
            <a:ext uri="{FF2B5EF4-FFF2-40B4-BE49-F238E27FC236}">
              <a16:creationId xmlns:a16="http://schemas.microsoft.com/office/drawing/2014/main" id="{5243A2F2-4BA4-44BF-B366-DA81E85B1B4A}"/>
            </a:ext>
          </a:extLst>
        </xdr:cNvPr>
        <xdr:cNvSpPr txBox="1"/>
      </xdr:nvSpPr>
      <xdr:spPr>
        <a:xfrm>
          <a:off x="8115300" y="6200775"/>
          <a:ext cx="672417" cy="7905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Responde</a:t>
          </a:r>
        </a:p>
        <a:p>
          <a:pPr algn="ctr"/>
          <a:r>
            <a:rPr lang="pt-BR" sz="800" baseline="0">
              <a:latin typeface="Arial" panose="020B0604020202020204" pitchFamily="34" charset="0"/>
              <a:cs typeface="Arial" panose="020B0604020202020204" pitchFamily="34" charset="0"/>
            </a:rPr>
            <a:t>perguntas</a:t>
          </a:r>
        </a:p>
        <a:p>
          <a:pPr algn="ctr"/>
          <a:r>
            <a:rPr lang="pt-BR" sz="800" baseline="0">
              <a:latin typeface="Arial" panose="020B0604020202020204" pitchFamily="34" charset="0"/>
              <a:cs typeface="Arial" panose="020B0604020202020204" pitchFamily="34" charset="0"/>
            </a:rPr>
            <a:t>sim/não</a:t>
          </a: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VII</a:t>
          </a:r>
        </a:p>
      </xdr:txBody>
    </xdr:sp>
    <xdr:clientData/>
  </xdr:twoCellAnchor>
  <xdr:twoCellAnchor>
    <xdr:from>
      <xdr:col>15</xdr:col>
      <xdr:colOff>529924</xdr:colOff>
      <xdr:row>31</xdr:row>
      <xdr:rowOff>85725</xdr:rowOff>
    </xdr:from>
    <xdr:to>
      <xdr:col>17</xdr:col>
      <xdr:colOff>28575</xdr:colOff>
      <xdr:row>33</xdr:row>
      <xdr:rowOff>323851</xdr:rowOff>
    </xdr:to>
    <xdr:sp macro="" textlink="">
      <xdr:nvSpPr>
        <xdr:cNvPr id="168" name="CaixaDeTexto 167">
          <a:extLst>
            <a:ext uri="{FF2B5EF4-FFF2-40B4-BE49-F238E27FC236}">
              <a16:creationId xmlns:a16="http://schemas.microsoft.com/office/drawing/2014/main" id="{CB92629A-EB00-4B29-87FD-CD09E77746CD}"/>
            </a:ext>
          </a:extLst>
        </xdr:cNvPr>
        <xdr:cNvSpPr txBox="1"/>
      </xdr:nvSpPr>
      <xdr:spPr>
        <a:xfrm>
          <a:off x="8702374" y="6200775"/>
          <a:ext cx="660701" cy="7905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Faz</a:t>
          </a:r>
        </a:p>
        <a:p>
          <a:pPr algn="ctr"/>
          <a:r>
            <a:rPr lang="pt-BR" sz="800" baseline="0">
              <a:latin typeface="Arial" panose="020B0604020202020204" pitchFamily="34" charset="0"/>
              <a:cs typeface="Arial" panose="020B0604020202020204" pitchFamily="34" charset="0"/>
            </a:rPr>
            <a:t>perguntas</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VII</a:t>
          </a:r>
        </a:p>
      </xdr:txBody>
    </xdr:sp>
    <xdr:clientData/>
  </xdr:twoCellAnchor>
  <xdr:twoCellAnchor>
    <xdr:from>
      <xdr:col>16</xdr:col>
      <xdr:colOff>579052</xdr:colOff>
      <xdr:row>31</xdr:row>
      <xdr:rowOff>85725</xdr:rowOff>
    </xdr:from>
    <xdr:to>
      <xdr:col>18</xdr:col>
      <xdr:colOff>38100</xdr:colOff>
      <xdr:row>33</xdr:row>
      <xdr:rowOff>323851</xdr:rowOff>
    </xdr:to>
    <xdr:sp macro="" textlink="">
      <xdr:nvSpPr>
        <xdr:cNvPr id="169" name="CaixaDeTexto 168">
          <a:extLst>
            <a:ext uri="{FF2B5EF4-FFF2-40B4-BE49-F238E27FC236}">
              <a16:creationId xmlns:a16="http://schemas.microsoft.com/office/drawing/2014/main" id="{9BF1D61F-72FB-4CA8-BD3C-09A2E879604C}"/>
            </a:ext>
          </a:extLst>
        </xdr:cNvPr>
        <xdr:cNvSpPr txBox="1"/>
      </xdr:nvSpPr>
      <xdr:spPr>
        <a:xfrm>
          <a:off x="9313477" y="6200775"/>
          <a:ext cx="621098" cy="7905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Nomeia</a:t>
          </a:r>
        </a:p>
        <a:p>
          <a:pPr algn="ctr"/>
          <a:r>
            <a:rPr lang="pt-BR" sz="800" baseline="0">
              <a:latin typeface="Arial" panose="020B0604020202020204" pitchFamily="34" charset="0"/>
              <a:cs typeface="Arial" panose="020B0604020202020204" pitchFamily="34" charset="0"/>
            </a:rPr>
            <a:t>coisas ou</a:t>
          </a:r>
        </a:p>
        <a:p>
          <a:pPr algn="ctr"/>
          <a:r>
            <a:rPr lang="pt-BR" sz="800" baseline="0">
              <a:latin typeface="Arial" panose="020B0604020202020204" pitchFamily="34" charset="0"/>
              <a:cs typeface="Arial" panose="020B0604020202020204" pitchFamily="34" charset="0"/>
            </a:rPr>
            <a:t>pessoas</a:t>
          </a: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VII</a:t>
          </a:r>
        </a:p>
      </xdr:txBody>
    </xdr:sp>
    <xdr:clientData/>
  </xdr:twoCellAnchor>
  <xdr:twoCellAnchor>
    <xdr:from>
      <xdr:col>17</xdr:col>
      <xdr:colOff>514389</xdr:colOff>
      <xdr:row>31</xdr:row>
      <xdr:rowOff>85725</xdr:rowOff>
    </xdr:from>
    <xdr:to>
      <xdr:col>19</xdr:col>
      <xdr:colOff>47626</xdr:colOff>
      <xdr:row>33</xdr:row>
      <xdr:rowOff>323851</xdr:rowOff>
    </xdr:to>
    <xdr:sp macro="" textlink="">
      <xdr:nvSpPr>
        <xdr:cNvPr id="170" name="CaixaDeTexto 169">
          <a:extLst>
            <a:ext uri="{FF2B5EF4-FFF2-40B4-BE49-F238E27FC236}">
              <a16:creationId xmlns:a16="http://schemas.microsoft.com/office/drawing/2014/main" id="{8BC0CC68-337E-4C2D-89E2-6046981AEEA2}"/>
            </a:ext>
          </a:extLst>
        </xdr:cNvPr>
        <xdr:cNvSpPr txBox="1"/>
      </xdr:nvSpPr>
      <xdr:spPr>
        <a:xfrm>
          <a:off x="9848889" y="6200775"/>
          <a:ext cx="809587" cy="7905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Faz </a:t>
          </a:r>
        </a:p>
        <a:p>
          <a:pPr algn="ctr"/>
          <a:r>
            <a:rPr lang="pt-BR" sz="800" baseline="0">
              <a:latin typeface="Arial" panose="020B0604020202020204" pitchFamily="34" charset="0"/>
              <a:cs typeface="Arial" panose="020B0604020202020204" pitchFamily="34" charset="0"/>
            </a:rPr>
            <a:t>comentários</a:t>
          </a:r>
        </a:p>
        <a:p>
          <a:pPr algn="ctr"/>
          <a:endParaRPr lang="pt-BR" sz="800" baseline="0">
            <a:latin typeface="Arial" panose="020B0604020202020204" pitchFamily="34" charset="0"/>
            <a:cs typeface="Arial" panose="020B0604020202020204" pitchFamily="34" charset="0"/>
          </a:endParaRP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VII</a:t>
          </a:r>
        </a:p>
      </xdr:txBody>
    </xdr:sp>
    <xdr:clientData/>
  </xdr:twoCellAnchor>
  <xdr:twoCellAnchor>
    <xdr:from>
      <xdr:col>7</xdr:col>
      <xdr:colOff>409575</xdr:colOff>
      <xdr:row>20</xdr:row>
      <xdr:rowOff>207887</xdr:rowOff>
    </xdr:from>
    <xdr:to>
      <xdr:col>9</xdr:col>
      <xdr:colOff>28574</xdr:colOff>
      <xdr:row>25</xdr:row>
      <xdr:rowOff>38125</xdr:rowOff>
    </xdr:to>
    <xdr:sp macro="" textlink="">
      <xdr:nvSpPr>
        <xdr:cNvPr id="171" name="CaixaDeTexto 170">
          <a:extLst>
            <a:ext uri="{FF2B5EF4-FFF2-40B4-BE49-F238E27FC236}">
              <a16:creationId xmlns:a16="http://schemas.microsoft.com/office/drawing/2014/main" id="{2D36ED39-4A79-4B3E-97DD-F684128A8FED}"/>
            </a:ext>
          </a:extLst>
        </xdr:cNvPr>
        <xdr:cNvSpPr txBox="1"/>
      </xdr:nvSpPr>
      <xdr:spPr>
        <a:xfrm>
          <a:off x="4152900" y="4094087"/>
          <a:ext cx="533399" cy="906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C7</a:t>
          </a:r>
        </a:p>
        <a:p>
          <a:pPr algn="ctr"/>
          <a:r>
            <a:rPr lang="pt-BR" sz="800" baseline="0">
              <a:latin typeface="Arial" panose="020B0604020202020204" pitchFamily="34" charset="0"/>
              <a:cs typeface="Arial" panose="020B0604020202020204" pitchFamily="34" charset="0"/>
            </a:rPr>
            <a:t>Pede</a:t>
          </a:r>
        </a:p>
        <a:p>
          <a:pPr algn="ctr"/>
          <a:r>
            <a:rPr lang="pt-BR" sz="800" baseline="0">
              <a:latin typeface="Arial" panose="020B0604020202020204" pitchFamily="34" charset="0"/>
              <a:cs typeface="Arial" panose="020B0604020202020204" pitchFamily="34" charset="0"/>
            </a:rPr>
            <a:t>um</a:t>
          </a:r>
        </a:p>
        <a:p>
          <a:pPr algn="ctr"/>
          <a:r>
            <a:rPr lang="pt-BR" sz="800" baseline="0">
              <a:latin typeface="Arial" panose="020B0604020202020204" pitchFamily="34" charset="0"/>
              <a:cs typeface="Arial" panose="020B0604020202020204" pitchFamily="34" charset="0"/>
            </a:rPr>
            <a:t>objeto</a:t>
          </a:r>
        </a:p>
        <a:p>
          <a:pPr algn="ctr"/>
          <a:r>
            <a:rPr lang="pt-BR" sz="800" baseline="0">
              <a:latin typeface="Arial" panose="020B0604020202020204" pitchFamily="34" charset="0"/>
              <a:cs typeface="Arial" panose="020B0604020202020204" pitchFamily="34" charset="0"/>
            </a:rPr>
            <a:t>ausente</a:t>
          </a:r>
        </a:p>
        <a:p>
          <a:pPr algn="ctr"/>
          <a:r>
            <a:rPr lang="pt-BR" sz="800" baseline="0">
              <a:latin typeface="Arial" panose="020B0604020202020204" pitchFamily="34" charset="0"/>
              <a:cs typeface="Arial" panose="020B0604020202020204" pitchFamily="34" charset="0"/>
            </a:rPr>
            <a:t>V</a:t>
          </a:r>
        </a:p>
      </xdr:txBody>
    </xdr:sp>
    <xdr:clientData/>
  </xdr:twoCellAnchor>
  <xdr:twoCellAnchor>
    <xdr:from>
      <xdr:col>7</xdr:col>
      <xdr:colOff>409575</xdr:colOff>
      <xdr:row>25</xdr:row>
      <xdr:rowOff>168970</xdr:rowOff>
    </xdr:from>
    <xdr:to>
      <xdr:col>9</xdr:col>
      <xdr:colOff>69942</xdr:colOff>
      <xdr:row>30</xdr:row>
      <xdr:rowOff>44396</xdr:rowOff>
    </xdr:to>
    <xdr:sp macro="" textlink="">
      <xdr:nvSpPr>
        <xdr:cNvPr id="172" name="CaixaDeTexto 171">
          <a:extLst>
            <a:ext uri="{FF2B5EF4-FFF2-40B4-BE49-F238E27FC236}">
              <a16:creationId xmlns:a16="http://schemas.microsoft.com/office/drawing/2014/main" id="{78673AE2-A216-4F09-9984-BA3073977BB4}"/>
            </a:ext>
          </a:extLst>
        </xdr:cNvPr>
        <xdr:cNvSpPr txBox="1"/>
      </xdr:nvSpPr>
      <xdr:spPr>
        <a:xfrm>
          <a:off x="4152900" y="5131495"/>
          <a:ext cx="574767" cy="8565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Pede</a:t>
          </a:r>
        </a:p>
        <a:p>
          <a:pPr algn="ctr"/>
          <a:r>
            <a:rPr lang="pt-BR" sz="800" baseline="0">
              <a:latin typeface="Arial" panose="020B0604020202020204" pitchFamily="34" charset="0"/>
              <a:cs typeface="Arial" panose="020B0604020202020204" pitchFamily="34" charset="0"/>
            </a:rPr>
            <a:t>um</a:t>
          </a:r>
        </a:p>
        <a:p>
          <a:pPr algn="ctr"/>
          <a:r>
            <a:rPr lang="pt-BR" sz="800" baseline="0">
              <a:latin typeface="Arial" panose="020B0604020202020204" pitchFamily="34" charset="0"/>
              <a:cs typeface="Arial" panose="020B0604020202020204" pitchFamily="34" charset="0"/>
            </a:rPr>
            <a:t>objeto</a:t>
          </a:r>
        </a:p>
        <a:p>
          <a:pPr algn="ctr"/>
          <a:r>
            <a:rPr lang="pt-BR" sz="800" baseline="0">
              <a:latin typeface="Arial" panose="020B0604020202020204" pitchFamily="34" charset="0"/>
              <a:cs typeface="Arial" panose="020B0604020202020204" pitchFamily="34" charset="0"/>
            </a:rPr>
            <a:t>ausente</a:t>
          </a:r>
        </a:p>
        <a:p>
          <a:pPr algn="ctr"/>
          <a:r>
            <a:rPr lang="pt-BR" sz="800" baseline="0">
              <a:latin typeface="Arial" panose="020B0604020202020204" pitchFamily="34" charset="0"/>
              <a:cs typeface="Arial" panose="020B0604020202020204" pitchFamily="34" charset="0"/>
            </a:rPr>
            <a:t>VI</a:t>
          </a:r>
        </a:p>
      </xdr:txBody>
    </xdr:sp>
    <xdr:clientData/>
  </xdr:twoCellAnchor>
  <xdr:twoCellAnchor>
    <xdr:from>
      <xdr:col>7</xdr:col>
      <xdr:colOff>381000</xdr:colOff>
      <xdr:row>31</xdr:row>
      <xdr:rowOff>85725</xdr:rowOff>
    </xdr:from>
    <xdr:to>
      <xdr:col>9</xdr:col>
      <xdr:colOff>69942</xdr:colOff>
      <xdr:row>33</xdr:row>
      <xdr:rowOff>323851</xdr:rowOff>
    </xdr:to>
    <xdr:sp macro="" textlink="">
      <xdr:nvSpPr>
        <xdr:cNvPr id="173" name="CaixaDeTexto 172">
          <a:extLst>
            <a:ext uri="{FF2B5EF4-FFF2-40B4-BE49-F238E27FC236}">
              <a16:creationId xmlns:a16="http://schemas.microsoft.com/office/drawing/2014/main" id="{72A2C9C7-0A39-4395-86F3-4593914DD831}"/>
            </a:ext>
          </a:extLst>
        </xdr:cNvPr>
        <xdr:cNvSpPr txBox="1"/>
      </xdr:nvSpPr>
      <xdr:spPr>
        <a:xfrm>
          <a:off x="4124325" y="6200775"/>
          <a:ext cx="603342" cy="7905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baseline="0">
              <a:latin typeface="Arial" panose="020B0604020202020204" pitchFamily="34" charset="0"/>
              <a:cs typeface="Arial" panose="020B0604020202020204" pitchFamily="34" charset="0"/>
            </a:rPr>
            <a:t>Pede</a:t>
          </a:r>
        </a:p>
        <a:p>
          <a:pPr algn="ctr"/>
          <a:r>
            <a:rPr lang="pt-BR" sz="800" baseline="0">
              <a:latin typeface="Arial" panose="020B0604020202020204" pitchFamily="34" charset="0"/>
              <a:cs typeface="Arial" panose="020B0604020202020204" pitchFamily="34" charset="0"/>
            </a:rPr>
            <a:t>um</a:t>
          </a:r>
        </a:p>
        <a:p>
          <a:pPr algn="ctr"/>
          <a:r>
            <a:rPr lang="pt-BR" sz="800" baseline="0">
              <a:latin typeface="Arial" panose="020B0604020202020204" pitchFamily="34" charset="0"/>
              <a:cs typeface="Arial" panose="020B0604020202020204" pitchFamily="34" charset="0"/>
            </a:rPr>
            <a:t>objeto</a:t>
          </a:r>
        </a:p>
        <a:p>
          <a:pPr algn="ctr"/>
          <a:r>
            <a:rPr lang="pt-BR" sz="800" baseline="0">
              <a:latin typeface="Arial" panose="020B0604020202020204" pitchFamily="34" charset="0"/>
              <a:cs typeface="Arial" panose="020B0604020202020204" pitchFamily="34" charset="0"/>
            </a:rPr>
            <a:t>ausente</a:t>
          </a:r>
        </a:p>
        <a:p>
          <a:pPr algn="ctr"/>
          <a:r>
            <a:rPr lang="pt-BR" sz="800" baseline="0">
              <a:latin typeface="Arial" panose="020B0604020202020204" pitchFamily="34" charset="0"/>
              <a:cs typeface="Arial" panose="020B0604020202020204" pitchFamily="34" charset="0"/>
            </a:rPr>
            <a:t>VII</a:t>
          </a:r>
        </a:p>
      </xdr:txBody>
    </xdr:sp>
    <xdr:clientData/>
  </xdr:twoCellAnchor>
  <xdr:twoCellAnchor>
    <xdr:from>
      <xdr:col>3</xdr:col>
      <xdr:colOff>199060</xdr:colOff>
      <xdr:row>2</xdr:row>
      <xdr:rowOff>67787</xdr:rowOff>
    </xdr:from>
    <xdr:to>
      <xdr:col>7</xdr:col>
      <xdr:colOff>279299</xdr:colOff>
      <xdr:row>5</xdr:row>
      <xdr:rowOff>100382</xdr:rowOff>
    </xdr:to>
    <xdr:sp macro="" textlink="">
      <xdr:nvSpPr>
        <xdr:cNvPr id="174" name="CaixaDeTexto 173">
          <a:extLst>
            <a:ext uri="{FF2B5EF4-FFF2-40B4-BE49-F238E27FC236}">
              <a16:creationId xmlns:a16="http://schemas.microsoft.com/office/drawing/2014/main" id="{33B2754F-5015-4379-8B8E-236EADBCC7C5}"/>
            </a:ext>
          </a:extLst>
        </xdr:cNvPr>
        <xdr:cNvSpPr txBox="1"/>
      </xdr:nvSpPr>
      <xdr:spPr>
        <a:xfrm>
          <a:off x="2085010" y="467837"/>
          <a:ext cx="1937614" cy="718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pt-BR" sz="800">
              <a:latin typeface="Arial" panose="020B0604020202020204" pitchFamily="34" charset="0"/>
              <a:cs typeface="Arial" panose="020B0604020202020204" pitchFamily="34" charset="0"/>
            </a:rPr>
            <a:t>A2</a:t>
          </a:r>
        </a:p>
        <a:p>
          <a:pPr algn="ctr"/>
          <a:r>
            <a:rPr lang="pt-BR" sz="800">
              <a:latin typeface="Arial" panose="020B0604020202020204" pitchFamily="34" charset="0"/>
              <a:cs typeface="Arial" panose="020B0604020202020204" pitchFamily="34" charset="0"/>
            </a:rPr>
            <a:t>Expressa</a:t>
          </a: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comodidade</a:t>
          </a:r>
        </a:p>
        <a:p>
          <a:pPr algn="ctr"/>
          <a:endParaRPr lang="pt-BR" sz="800" baseline="0">
            <a:latin typeface="Arial" panose="020B0604020202020204" pitchFamily="34" charset="0"/>
            <a:cs typeface="Arial" panose="020B0604020202020204" pitchFamily="34" charset="0"/>
          </a:endParaRPr>
        </a:p>
        <a:p>
          <a:pPr algn="ctr"/>
          <a:r>
            <a:rPr lang="pt-BR" sz="800" baseline="0">
              <a:latin typeface="Arial" panose="020B0604020202020204" pitchFamily="34" charset="0"/>
              <a:cs typeface="Arial" panose="020B0604020202020204" pitchFamily="34" charset="0"/>
            </a:rPr>
            <a:t>I</a:t>
          </a:r>
          <a:endParaRPr lang="pt-BR" sz="8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28575</xdr:rowOff>
    </xdr:from>
    <xdr:to>
      <xdr:col>1</xdr:col>
      <xdr:colOff>55113</xdr:colOff>
      <xdr:row>1</xdr:row>
      <xdr:rowOff>15470</xdr:rowOff>
    </xdr:to>
    <xdr:sp macro="" textlink="">
      <xdr:nvSpPr>
        <xdr:cNvPr id="176" name="CaixaDeTexto 175">
          <a:extLst>
            <a:ext uri="{FF2B5EF4-FFF2-40B4-BE49-F238E27FC236}">
              <a16:creationId xmlns:a16="http://schemas.microsoft.com/office/drawing/2014/main" id="{E996A3CD-047B-431F-B499-9FAAAF460967}"/>
            </a:ext>
          </a:extLst>
        </xdr:cNvPr>
        <xdr:cNvSpPr txBox="1"/>
      </xdr:nvSpPr>
      <xdr:spPr>
        <a:xfrm>
          <a:off x="0" y="28575"/>
          <a:ext cx="150363" cy="1869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800">
              <a:solidFill>
                <a:schemeClr val="bg1"/>
              </a:solidFill>
              <a:latin typeface="Arial" panose="020B0604020202020204" pitchFamily="34" charset="0"/>
              <a:cs typeface="Arial" panose="020B0604020202020204" pitchFamily="34" charset="0"/>
            </a:rPr>
            <a:t>A</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xdr:colOff>
      <xdr:row>0</xdr:row>
      <xdr:rowOff>85725</xdr:rowOff>
    </xdr:from>
    <xdr:to>
      <xdr:col>11</xdr:col>
      <xdr:colOff>1314450</xdr:colOff>
      <xdr:row>1</xdr:row>
      <xdr:rowOff>676275</xdr:rowOff>
    </xdr:to>
    <xdr:sp macro="" textlink="">
      <xdr:nvSpPr>
        <xdr:cNvPr id="2" name="Caixa de Texto 2">
          <a:extLst>
            <a:ext uri="{FF2B5EF4-FFF2-40B4-BE49-F238E27FC236}">
              <a16:creationId xmlns:a16="http://schemas.microsoft.com/office/drawing/2014/main" id="{00000000-0008-0000-0200-000002000000}"/>
            </a:ext>
          </a:extLst>
        </xdr:cNvPr>
        <xdr:cNvSpPr txBox="1">
          <a:spLocks noChangeArrowheads="1"/>
        </xdr:cNvSpPr>
      </xdr:nvSpPr>
      <xdr:spPr bwMode="auto">
        <a:xfrm>
          <a:off x="7648576" y="85725"/>
          <a:ext cx="1809749" cy="8667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408940">
            <a:lnSpc>
              <a:spcPct val="107000"/>
            </a:lnSpc>
            <a:spcAft>
              <a:spcPts val="8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NÃO OBSERVADO</a:t>
          </a:r>
        </a:p>
        <a:p>
          <a:pPr>
            <a:lnSpc>
              <a:spcPct val="107000"/>
            </a:lnSpc>
            <a:spcAft>
              <a:spcPts val="8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EMERGENTE</a:t>
          </a:r>
        </a:p>
        <a:p>
          <a:pPr>
            <a:lnSpc>
              <a:spcPct val="107000"/>
            </a:lnSpc>
            <a:spcAft>
              <a:spcPts val="8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DOMINADO</a:t>
          </a:r>
        </a:p>
      </xdr:txBody>
    </xdr:sp>
    <xdr:clientData/>
  </xdr:twoCellAnchor>
  <xdr:twoCellAnchor>
    <xdr:from>
      <xdr:col>10</xdr:col>
      <xdr:colOff>104776</xdr:colOff>
      <xdr:row>0</xdr:row>
      <xdr:rowOff>152400</xdr:rowOff>
    </xdr:from>
    <xdr:to>
      <xdr:col>10</xdr:col>
      <xdr:colOff>436246</xdr:colOff>
      <xdr:row>1</xdr:row>
      <xdr:rowOff>56515</xdr:rowOff>
    </xdr:to>
    <xdr:sp macro="" textlink="">
      <xdr:nvSpPr>
        <xdr:cNvPr id="3" name="Retângulo 2">
          <a:extLst>
            <a:ext uri="{FF2B5EF4-FFF2-40B4-BE49-F238E27FC236}">
              <a16:creationId xmlns:a16="http://schemas.microsoft.com/office/drawing/2014/main" id="{00000000-0008-0000-0200-000003000000}"/>
            </a:ext>
          </a:extLst>
        </xdr:cNvPr>
        <xdr:cNvSpPr/>
      </xdr:nvSpPr>
      <xdr:spPr>
        <a:xfrm>
          <a:off x="7753351" y="152400"/>
          <a:ext cx="331470" cy="180340"/>
        </a:xfrm>
        <a:prstGeom prst="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10</xdr:col>
      <xdr:colOff>101800</xdr:colOff>
      <xdr:row>1</xdr:row>
      <xdr:rowOff>156847</xdr:rowOff>
    </xdr:from>
    <xdr:to>
      <xdr:col>10</xdr:col>
      <xdr:colOff>433270</xdr:colOff>
      <xdr:row>1</xdr:row>
      <xdr:rowOff>356237</xdr:rowOff>
    </xdr:to>
    <xdr:sp macro="" textlink="">
      <xdr:nvSpPr>
        <xdr:cNvPr id="4" name="Retângulo 3">
          <a:extLst>
            <a:ext uri="{FF2B5EF4-FFF2-40B4-BE49-F238E27FC236}">
              <a16:creationId xmlns:a16="http://schemas.microsoft.com/office/drawing/2014/main" id="{00000000-0008-0000-0200-000004000000}"/>
            </a:ext>
          </a:extLst>
        </xdr:cNvPr>
        <xdr:cNvSpPr/>
      </xdr:nvSpPr>
      <xdr:spPr>
        <a:xfrm>
          <a:off x="7750375" y="433072"/>
          <a:ext cx="331470" cy="199390"/>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10</xdr:col>
      <xdr:colOff>101800</xdr:colOff>
      <xdr:row>1</xdr:row>
      <xdr:rowOff>428626</xdr:rowOff>
    </xdr:from>
    <xdr:to>
      <xdr:col>10</xdr:col>
      <xdr:colOff>433270</xdr:colOff>
      <xdr:row>1</xdr:row>
      <xdr:rowOff>628653</xdr:rowOff>
    </xdr:to>
    <xdr:sp macro="" textlink="">
      <xdr:nvSpPr>
        <xdr:cNvPr id="5" name="Retângulo 4">
          <a:extLst>
            <a:ext uri="{FF2B5EF4-FFF2-40B4-BE49-F238E27FC236}">
              <a16:creationId xmlns:a16="http://schemas.microsoft.com/office/drawing/2014/main" id="{00000000-0008-0000-0200-000005000000}"/>
            </a:ext>
          </a:extLst>
        </xdr:cNvPr>
        <xdr:cNvSpPr/>
      </xdr:nvSpPr>
      <xdr:spPr>
        <a:xfrm>
          <a:off x="7750375" y="704851"/>
          <a:ext cx="331470" cy="200027"/>
        </a:xfrm>
        <a:prstGeom prst="rect">
          <a:avLst/>
        </a:prstGeom>
        <a:solidFill>
          <a:schemeClr val="accent4">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1085850</xdr:colOff>
      <xdr:row>0</xdr:row>
      <xdr:rowOff>114300</xdr:rowOff>
    </xdr:from>
    <xdr:to>
      <xdr:col>14</xdr:col>
      <xdr:colOff>1152526</xdr:colOff>
      <xdr:row>1</xdr:row>
      <xdr:rowOff>638175</xdr:rowOff>
    </xdr:to>
    <xdr:sp macro="" textlink="">
      <xdr:nvSpPr>
        <xdr:cNvPr id="2" name="Caixa de Texto 2">
          <a:extLst>
            <a:ext uri="{FF2B5EF4-FFF2-40B4-BE49-F238E27FC236}">
              <a16:creationId xmlns:a16="http://schemas.microsoft.com/office/drawing/2014/main" id="{00000000-0008-0000-0400-000002000000}"/>
            </a:ext>
          </a:extLst>
        </xdr:cNvPr>
        <xdr:cNvSpPr txBox="1">
          <a:spLocks noChangeArrowheads="1"/>
        </xdr:cNvSpPr>
      </xdr:nvSpPr>
      <xdr:spPr bwMode="auto">
        <a:xfrm>
          <a:off x="8429625" y="114300"/>
          <a:ext cx="1800226" cy="8191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408940">
            <a:lnSpc>
              <a:spcPct val="107000"/>
            </a:lnSpc>
            <a:spcAft>
              <a:spcPts val="8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NÃO OBSERVADO</a:t>
          </a:r>
        </a:p>
        <a:p>
          <a:pPr>
            <a:lnSpc>
              <a:spcPct val="107000"/>
            </a:lnSpc>
            <a:spcAft>
              <a:spcPts val="8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EMERGENTE</a:t>
          </a:r>
        </a:p>
        <a:p>
          <a:pPr>
            <a:lnSpc>
              <a:spcPct val="107000"/>
            </a:lnSpc>
            <a:spcAft>
              <a:spcPts val="8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DOMINADO</a:t>
          </a:r>
        </a:p>
      </xdr:txBody>
    </xdr:sp>
    <xdr:clientData/>
  </xdr:twoCellAnchor>
  <xdr:twoCellAnchor>
    <xdr:from>
      <xdr:col>12</xdr:col>
      <xdr:colOff>49530</xdr:colOff>
      <xdr:row>0</xdr:row>
      <xdr:rowOff>181612</xdr:rowOff>
    </xdr:from>
    <xdr:to>
      <xdr:col>13</xdr:col>
      <xdr:colOff>285750</xdr:colOff>
      <xdr:row>1</xdr:row>
      <xdr:rowOff>66677</xdr:rowOff>
    </xdr:to>
    <xdr:sp macro="" textlink="">
      <xdr:nvSpPr>
        <xdr:cNvPr id="3" name="Retângulo 2">
          <a:extLst>
            <a:ext uri="{FF2B5EF4-FFF2-40B4-BE49-F238E27FC236}">
              <a16:creationId xmlns:a16="http://schemas.microsoft.com/office/drawing/2014/main" id="{00000000-0008-0000-0400-000003000000}"/>
            </a:ext>
          </a:extLst>
        </xdr:cNvPr>
        <xdr:cNvSpPr/>
      </xdr:nvSpPr>
      <xdr:spPr>
        <a:xfrm>
          <a:off x="8517255" y="181612"/>
          <a:ext cx="350520" cy="180340"/>
        </a:xfrm>
        <a:prstGeom prst="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12</xdr:col>
      <xdr:colOff>49530</xdr:colOff>
      <xdr:row>1</xdr:row>
      <xdr:rowOff>133350</xdr:rowOff>
    </xdr:from>
    <xdr:to>
      <xdr:col>13</xdr:col>
      <xdr:colOff>285750</xdr:colOff>
      <xdr:row>1</xdr:row>
      <xdr:rowOff>332740</xdr:rowOff>
    </xdr:to>
    <xdr:sp macro="" textlink="">
      <xdr:nvSpPr>
        <xdr:cNvPr id="4" name="Retângulo 3">
          <a:extLst>
            <a:ext uri="{FF2B5EF4-FFF2-40B4-BE49-F238E27FC236}">
              <a16:creationId xmlns:a16="http://schemas.microsoft.com/office/drawing/2014/main" id="{00000000-0008-0000-0400-000004000000}"/>
            </a:ext>
          </a:extLst>
        </xdr:cNvPr>
        <xdr:cNvSpPr/>
      </xdr:nvSpPr>
      <xdr:spPr>
        <a:xfrm>
          <a:off x="8517255" y="428625"/>
          <a:ext cx="350520" cy="199390"/>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12</xdr:col>
      <xdr:colOff>47625</xdr:colOff>
      <xdr:row>1</xdr:row>
      <xdr:rowOff>400050</xdr:rowOff>
    </xdr:from>
    <xdr:to>
      <xdr:col>13</xdr:col>
      <xdr:colOff>283845</xdr:colOff>
      <xdr:row>1</xdr:row>
      <xdr:rowOff>599440</xdr:rowOff>
    </xdr:to>
    <xdr:sp macro="" textlink="">
      <xdr:nvSpPr>
        <xdr:cNvPr id="5" name="Retângulo 4">
          <a:extLst>
            <a:ext uri="{FF2B5EF4-FFF2-40B4-BE49-F238E27FC236}">
              <a16:creationId xmlns:a16="http://schemas.microsoft.com/office/drawing/2014/main" id="{00000000-0008-0000-0400-000005000000}"/>
            </a:ext>
          </a:extLst>
        </xdr:cNvPr>
        <xdr:cNvSpPr/>
      </xdr:nvSpPr>
      <xdr:spPr>
        <a:xfrm>
          <a:off x="8515350" y="695325"/>
          <a:ext cx="350520" cy="199390"/>
        </a:xfrm>
        <a:prstGeom prst="rect">
          <a:avLst/>
        </a:prstGeom>
        <a:solidFill>
          <a:schemeClr val="accent4">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17</xdr:col>
      <xdr:colOff>303543</xdr:colOff>
      <xdr:row>0</xdr:row>
      <xdr:rowOff>701291</xdr:rowOff>
    </xdr:from>
    <xdr:to>
      <xdr:col>17</xdr:col>
      <xdr:colOff>2098744</xdr:colOff>
      <xdr:row>1</xdr:row>
      <xdr:rowOff>442546</xdr:rowOff>
    </xdr:to>
    <xdr:sp macro="" textlink="">
      <xdr:nvSpPr>
        <xdr:cNvPr id="2" name="Caixa de Texto 2">
          <a:extLst>
            <a:ext uri="{FF2B5EF4-FFF2-40B4-BE49-F238E27FC236}">
              <a16:creationId xmlns:a16="http://schemas.microsoft.com/office/drawing/2014/main" id="{00000000-0008-0000-0600-000002000000}"/>
            </a:ext>
          </a:extLst>
        </xdr:cNvPr>
        <xdr:cNvSpPr txBox="1">
          <a:spLocks noChangeArrowheads="1"/>
        </xdr:cNvSpPr>
      </xdr:nvSpPr>
      <xdr:spPr bwMode="auto">
        <a:xfrm>
          <a:off x="11609718" y="701291"/>
          <a:ext cx="1795201" cy="102713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408940">
            <a:lnSpc>
              <a:spcPct val="107000"/>
            </a:lnSpc>
            <a:spcAft>
              <a:spcPts val="400"/>
            </a:spcAft>
          </a:pPr>
          <a:r>
            <a:rPr lang="pt-BR" sz="1200" b="1">
              <a:effectLst/>
              <a:latin typeface="Calibri" panose="020F0502020204030204" pitchFamily="34" charset="0"/>
              <a:ea typeface="Calibri" panose="020F0502020204030204" pitchFamily="34" charset="0"/>
              <a:cs typeface="Times New Roman" panose="02020603050405020304" pitchFamily="18" charset="0"/>
            </a:rPr>
            <a:t>  LEGENDA</a:t>
          </a:r>
          <a:endParaRPr lang="pt-BR" sz="1100" b="1">
            <a:effectLst/>
            <a:latin typeface="Calibri" panose="020F0502020204030204" pitchFamily="34" charset="0"/>
            <a:ea typeface="Calibri" panose="020F0502020204030204" pitchFamily="34" charset="0"/>
            <a:cs typeface="Times New Roman" panose="02020603050405020304" pitchFamily="18" charset="0"/>
          </a:endParaRPr>
        </a:p>
        <a:p>
          <a:pPr marL="408940">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NÃO OBSERVADO</a:t>
          </a:r>
        </a:p>
        <a:p>
          <a:pPr>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EMERGENTE</a:t>
          </a:r>
        </a:p>
        <a:p>
          <a:pPr>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DOMINADO</a:t>
          </a:r>
        </a:p>
      </xdr:txBody>
    </xdr:sp>
    <xdr:clientData/>
  </xdr:twoCellAnchor>
  <xdr:twoCellAnchor>
    <xdr:from>
      <xdr:col>17</xdr:col>
      <xdr:colOff>391172</xdr:colOff>
      <xdr:row>0</xdr:row>
      <xdr:rowOff>992180</xdr:rowOff>
    </xdr:from>
    <xdr:to>
      <xdr:col>17</xdr:col>
      <xdr:colOff>739180</xdr:colOff>
      <xdr:row>0</xdr:row>
      <xdr:rowOff>1172520</xdr:rowOff>
    </xdr:to>
    <xdr:sp macro="" textlink="">
      <xdr:nvSpPr>
        <xdr:cNvPr id="3" name="Retângulo 2">
          <a:extLst>
            <a:ext uri="{FF2B5EF4-FFF2-40B4-BE49-F238E27FC236}">
              <a16:creationId xmlns:a16="http://schemas.microsoft.com/office/drawing/2014/main" id="{00000000-0008-0000-0600-000003000000}"/>
            </a:ext>
          </a:extLst>
        </xdr:cNvPr>
        <xdr:cNvSpPr/>
      </xdr:nvSpPr>
      <xdr:spPr>
        <a:xfrm>
          <a:off x="11697347" y="992180"/>
          <a:ext cx="348008" cy="180340"/>
        </a:xfrm>
        <a:prstGeom prst="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17</xdr:col>
      <xdr:colOff>391172</xdr:colOff>
      <xdr:row>0</xdr:row>
      <xdr:rowOff>1222655</xdr:rowOff>
    </xdr:from>
    <xdr:to>
      <xdr:col>17</xdr:col>
      <xdr:colOff>739180</xdr:colOff>
      <xdr:row>1</xdr:row>
      <xdr:rowOff>134600</xdr:rowOff>
    </xdr:to>
    <xdr:sp macro="" textlink="">
      <xdr:nvSpPr>
        <xdr:cNvPr id="4" name="Retângulo 3">
          <a:extLst>
            <a:ext uri="{FF2B5EF4-FFF2-40B4-BE49-F238E27FC236}">
              <a16:creationId xmlns:a16="http://schemas.microsoft.com/office/drawing/2014/main" id="{00000000-0008-0000-0600-000004000000}"/>
            </a:ext>
          </a:extLst>
        </xdr:cNvPr>
        <xdr:cNvSpPr/>
      </xdr:nvSpPr>
      <xdr:spPr>
        <a:xfrm>
          <a:off x="11697347" y="1222655"/>
          <a:ext cx="348008" cy="197820"/>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17</xdr:col>
      <xdr:colOff>389267</xdr:colOff>
      <xdr:row>1</xdr:row>
      <xdr:rowOff>195211</xdr:rowOff>
    </xdr:from>
    <xdr:to>
      <xdr:col>17</xdr:col>
      <xdr:colOff>737275</xdr:colOff>
      <xdr:row>1</xdr:row>
      <xdr:rowOff>395230</xdr:rowOff>
    </xdr:to>
    <xdr:sp macro="" textlink="">
      <xdr:nvSpPr>
        <xdr:cNvPr id="5" name="Retângulo 4">
          <a:extLst>
            <a:ext uri="{FF2B5EF4-FFF2-40B4-BE49-F238E27FC236}">
              <a16:creationId xmlns:a16="http://schemas.microsoft.com/office/drawing/2014/main" id="{00000000-0008-0000-0600-000005000000}"/>
            </a:ext>
          </a:extLst>
        </xdr:cNvPr>
        <xdr:cNvSpPr/>
      </xdr:nvSpPr>
      <xdr:spPr>
        <a:xfrm>
          <a:off x="11695442" y="1481086"/>
          <a:ext cx="348008" cy="200019"/>
        </a:xfrm>
        <a:prstGeom prst="rect">
          <a:avLst/>
        </a:prstGeom>
        <a:solidFill>
          <a:schemeClr val="accent4">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8</xdr:col>
      <xdr:colOff>1171575</xdr:colOff>
      <xdr:row>0</xdr:row>
      <xdr:rowOff>95250</xdr:rowOff>
    </xdr:from>
    <xdr:to>
      <xdr:col>8</xdr:col>
      <xdr:colOff>2966776</xdr:colOff>
      <xdr:row>1</xdr:row>
      <xdr:rowOff>638175</xdr:rowOff>
    </xdr:to>
    <xdr:sp macro="" textlink="">
      <xdr:nvSpPr>
        <xdr:cNvPr id="2" name="Caixa de Texto 2">
          <a:extLst>
            <a:ext uri="{FF2B5EF4-FFF2-40B4-BE49-F238E27FC236}">
              <a16:creationId xmlns:a16="http://schemas.microsoft.com/office/drawing/2014/main" id="{00000000-0008-0000-0800-000002000000}"/>
            </a:ext>
          </a:extLst>
        </xdr:cNvPr>
        <xdr:cNvSpPr txBox="1">
          <a:spLocks noChangeArrowheads="1"/>
        </xdr:cNvSpPr>
      </xdr:nvSpPr>
      <xdr:spPr bwMode="auto">
        <a:xfrm>
          <a:off x="7734300" y="95250"/>
          <a:ext cx="1795201" cy="102870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408940">
            <a:lnSpc>
              <a:spcPct val="107000"/>
            </a:lnSpc>
            <a:spcAft>
              <a:spcPts val="400"/>
            </a:spcAft>
          </a:pPr>
          <a:r>
            <a:rPr lang="pt-BR" sz="1200" b="1">
              <a:effectLst/>
              <a:latin typeface="Calibri" panose="020F0502020204030204" pitchFamily="34" charset="0"/>
              <a:ea typeface="Calibri" panose="020F0502020204030204" pitchFamily="34" charset="0"/>
              <a:cs typeface="Times New Roman" panose="02020603050405020304" pitchFamily="18" charset="0"/>
            </a:rPr>
            <a:t>  LEGENDA</a:t>
          </a:r>
          <a:endParaRPr lang="pt-BR" sz="1100" b="1">
            <a:effectLst/>
            <a:latin typeface="Calibri" panose="020F0502020204030204" pitchFamily="34" charset="0"/>
            <a:ea typeface="Calibri" panose="020F0502020204030204" pitchFamily="34" charset="0"/>
            <a:cs typeface="Times New Roman" panose="02020603050405020304" pitchFamily="18" charset="0"/>
          </a:endParaRPr>
        </a:p>
        <a:p>
          <a:pPr marL="408940">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NÃO OBSERVADO</a:t>
          </a:r>
        </a:p>
        <a:p>
          <a:pPr>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EMERGENTE</a:t>
          </a:r>
        </a:p>
        <a:p>
          <a:pPr>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DOMINADO</a:t>
          </a:r>
        </a:p>
      </xdr:txBody>
    </xdr:sp>
    <xdr:clientData/>
  </xdr:twoCellAnchor>
  <xdr:twoCellAnchor>
    <xdr:from>
      <xdr:col>8</xdr:col>
      <xdr:colOff>1259204</xdr:colOff>
      <xdr:row>0</xdr:row>
      <xdr:rowOff>386139</xdr:rowOff>
    </xdr:from>
    <xdr:to>
      <xdr:col>8</xdr:col>
      <xdr:colOff>1607212</xdr:colOff>
      <xdr:row>1</xdr:row>
      <xdr:rowOff>80704</xdr:rowOff>
    </xdr:to>
    <xdr:sp macro="" textlink="">
      <xdr:nvSpPr>
        <xdr:cNvPr id="3" name="Retângulo 2">
          <a:extLst>
            <a:ext uri="{FF2B5EF4-FFF2-40B4-BE49-F238E27FC236}">
              <a16:creationId xmlns:a16="http://schemas.microsoft.com/office/drawing/2014/main" id="{00000000-0008-0000-0800-000003000000}"/>
            </a:ext>
          </a:extLst>
        </xdr:cNvPr>
        <xdr:cNvSpPr/>
      </xdr:nvSpPr>
      <xdr:spPr>
        <a:xfrm>
          <a:off x="7821929" y="386139"/>
          <a:ext cx="348008" cy="180340"/>
        </a:xfrm>
        <a:prstGeom prst="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8</xdr:col>
      <xdr:colOff>1259204</xdr:colOff>
      <xdr:row>1</xdr:row>
      <xdr:rowOff>130839</xdr:rowOff>
    </xdr:from>
    <xdr:to>
      <xdr:col>8</xdr:col>
      <xdr:colOff>1607212</xdr:colOff>
      <xdr:row>1</xdr:row>
      <xdr:rowOff>330229</xdr:rowOff>
    </xdr:to>
    <xdr:sp macro="" textlink="">
      <xdr:nvSpPr>
        <xdr:cNvPr id="4" name="Retângulo 3">
          <a:extLst>
            <a:ext uri="{FF2B5EF4-FFF2-40B4-BE49-F238E27FC236}">
              <a16:creationId xmlns:a16="http://schemas.microsoft.com/office/drawing/2014/main" id="{00000000-0008-0000-0800-000004000000}"/>
            </a:ext>
          </a:extLst>
        </xdr:cNvPr>
        <xdr:cNvSpPr/>
      </xdr:nvSpPr>
      <xdr:spPr>
        <a:xfrm>
          <a:off x="7821929" y="616614"/>
          <a:ext cx="348008" cy="199390"/>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8</xdr:col>
      <xdr:colOff>1257299</xdr:colOff>
      <xdr:row>1</xdr:row>
      <xdr:rowOff>390840</xdr:rowOff>
    </xdr:from>
    <xdr:to>
      <xdr:col>8</xdr:col>
      <xdr:colOff>1605307</xdr:colOff>
      <xdr:row>1</xdr:row>
      <xdr:rowOff>590859</xdr:rowOff>
    </xdr:to>
    <xdr:sp macro="" textlink="">
      <xdr:nvSpPr>
        <xdr:cNvPr id="5" name="Retângulo 4">
          <a:extLst>
            <a:ext uri="{FF2B5EF4-FFF2-40B4-BE49-F238E27FC236}">
              <a16:creationId xmlns:a16="http://schemas.microsoft.com/office/drawing/2014/main" id="{00000000-0008-0000-0800-000005000000}"/>
            </a:ext>
          </a:extLst>
        </xdr:cNvPr>
        <xdr:cNvSpPr/>
      </xdr:nvSpPr>
      <xdr:spPr>
        <a:xfrm>
          <a:off x="7820024" y="876615"/>
          <a:ext cx="348008" cy="200019"/>
        </a:xfrm>
        <a:prstGeom prst="rect">
          <a:avLst/>
        </a:prstGeom>
        <a:solidFill>
          <a:schemeClr val="accent4">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8</xdr:col>
      <xdr:colOff>990600</xdr:colOff>
      <xdr:row>0</xdr:row>
      <xdr:rowOff>561975</xdr:rowOff>
    </xdr:from>
    <xdr:to>
      <xdr:col>8</xdr:col>
      <xdr:colOff>2785801</xdr:colOff>
      <xdr:row>1</xdr:row>
      <xdr:rowOff>942975</xdr:rowOff>
    </xdr:to>
    <xdr:sp macro="" textlink="">
      <xdr:nvSpPr>
        <xdr:cNvPr id="2" name="Caixa de Texto 2">
          <a:extLst>
            <a:ext uri="{FF2B5EF4-FFF2-40B4-BE49-F238E27FC236}">
              <a16:creationId xmlns:a16="http://schemas.microsoft.com/office/drawing/2014/main" id="{00000000-0008-0000-0A00-000002000000}"/>
            </a:ext>
          </a:extLst>
        </xdr:cNvPr>
        <xdr:cNvSpPr txBox="1">
          <a:spLocks noChangeArrowheads="1"/>
        </xdr:cNvSpPr>
      </xdr:nvSpPr>
      <xdr:spPr bwMode="auto">
        <a:xfrm>
          <a:off x="7753350" y="561975"/>
          <a:ext cx="1795201" cy="102870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408940">
            <a:lnSpc>
              <a:spcPct val="107000"/>
            </a:lnSpc>
            <a:spcAft>
              <a:spcPts val="400"/>
            </a:spcAft>
          </a:pPr>
          <a:r>
            <a:rPr lang="pt-BR" sz="1200" b="1">
              <a:effectLst/>
              <a:latin typeface="Calibri" panose="020F0502020204030204" pitchFamily="34" charset="0"/>
              <a:ea typeface="Calibri" panose="020F0502020204030204" pitchFamily="34" charset="0"/>
              <a:cs typeface="Times New Roman" panose="02020603050405020304" pitchFamily="18" charset="0"/>
            </a:rPr>
            <a:t>  LEGENDA</a:t>
          </a:r>
          <a:endParaRPr lang="pt-BR" sz="1100" b="1">
            <a:effectLst/>
            <a:latin typeface="Calibri" panose="020F0502020204030204" pitchFamily="34" charset="0"/>
            <a:ea typeface="Calibri" panose="020F0502020204030204" pitchFamily="34" charset="0"/>
            <a:cs typeface="Times New Roman" panose="02020603050405020304" pitchFamily="18" charset="0"/>
          </a:endParaRPr>
        </a:p>
        <a:p>
          <a:pPr marL="408940">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NÃO OBSERVADO</a:t>
          </a:r>
        </a:p>
        <a:p>
          <a:pPr>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EMERGENTE</a:t>
          </a:r>
        </a:p>
        <a:p>
          <a:pPr>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DOMINADO</a:t>
          </a:r>
        </a:p>
      </xdr:txBody>
    </xdr:sp>
    <xdr:clientData/>
  </xdr:twoCellAnchor>
  <xdr:twoCellAnchor>
    <xdr:from>
      <xdr:col>8</xdr:col>
      <xdr:colOff>1078229</xdr:colOff>
      <xdr:row>1</xdr:row>
      <xdr:rowOff>205164</xdr:rowOff>
    </xdr:from>
    <xdr:to>
      <xdr:col>8</xdr:col>
      <xdr:colOff>1426237</xdr:colOff>
      <xdr:row>1</xdr:row>
      <xdr:rowOff>385504</xdr:rowOff>
    </xdr:to>
    <xdr:sp macro="" textlink="">
      <xdr:nvSpPr>
        <xdr:cNvPr id="3" name="Retângulo 2">
          <a:extLst>
            <a:ext uri="{FF2B5EF4-FFF2-40B4-BE49-F238E27FC236}">
              <a16:creationId xmlns:a16="http://schemas.microsoft.com/office/drawing/2014/main" id="{00000000-0008-0000-0A00-000003000000}"/>
            </a:ext>
          </a:extLst>
        </xdr:cNvPr>
        <xdr:cNvSpPr/>
      </xdr:nvSpPr>
      <xdr:spPr>
        <a:xfrm>
          <a:off x="7840979" y="852864"/>
          <a:ext cx="348008" cy="180340"/>
        </a:xfrm>
        <a:prstGeom prst="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8</xdr:col>
      <xdr:colOff>1078229</xdr:colOff>
      <xdr:row>1</xdr:row>
      <xdr:rowOff>435639</xdr:rowOff>
    </xdr:from>
    <xdr:to>
      <xdr:col>8</xdr:col>
      <xdr:colOff>1426237</xdr:colOff>
      <xdr:row>1</xdr:row>
      <xdr:rowOff>635029</xdr:rowOff>
    </xdr:to>
    <xdr:sp macro="" textlink="">
      <xdr:nvSpPr>
        <xdr:cNvPr id="4" name="Retângulo 3">
          <a:extLst>
            <a:ext uri="{FF2B5EF4-FFF2-40B4-BE49-F238E27FC236}">
              <a16:creationId xmlns:a16="http://schemas.microsoft.com/office/drawing/2014/main" id="{00000000-0008-0000-0A00-000004000000}"/>
            </a:ext>
          </a:extLst>
        </xdr:cNvPr>
        <xdr:cNvSpPr/>
      </xdr:nvSpPr>
      <xdr:spPr>
        <a:xfrm>
          <a:off x="7840979" y="1083339"/>
          <a:ext cx="348008" cy="199390"/>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8</xdr:col>
      <xdr:colOff>1076324</xdr:colOff>
      <xdr:row>1</xdr:row>
      <xdr:rowOff>695640</xdr:rowOff>
    </xdr:from>
    <xdr:to>
      <xdr:col>8</xdr:col>
      <xdr:colOff>1424332</xdr:colOff>
      <xdr:row>1</xdr:row>
      <xdr:rowOff>895659</xdr:rowOff>
    </xdr:to>
    <xdr:sp macro="" textlink="">
      <xdr:nvSpPr>
        <xdr:cNvPr id="5" name="Retângulo 4">
          <a:extLst>
            <a:ext uri="{FF2B5EF4-FFF2-40B4-BE49-F238E27FC236}">
              <a16:creationId xmlns:a16="http://schemas.microsoft.com/office/drawing/2014/main" id="{00000000-0008-0000-0A00-000005000000}"/>
            </a:ext>
          </a:extLst>
        </xdr:cNvPr>
        <xdr:cNvSpPr/>
      </xdr:nvSpPr>
      <xdr:spPr>
        <a:xfrm>
          <a:off x="7839074" y="1343340"/>
          <a:ext cx="348008" cy="200019"/>
        </a:xfrm>
        <a:prstGeom prst="rect">
          <a:avLst/>
        </a:prstGeom>
        <a:solidFill>
          <a:schemeClr val="accent4">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1</xdr:col>
      <xdr:colOff>95250</xdr:colOff>
      <xdr:row>0</xdr:row>
      <xdr:rowOff>38100</xdr:rowOff>
    </xdr:from>
    <xdr:to>
      <xdr:col>8</xdr:col>
      <xdr:colOff>2819400</xdr:colOff>
      <xdr:row>2</xdr:row>
      <xdr:rowOff>8890</xdr:rowOff>
    </xdr:to>
    <xdr:grpSp>
      <xdr:nvGrpSpPr>
        <xdr:cNvPr id="6" name="Agrupar 5">
          <a:extLst>
            <a:ext uri="{FF2B5EF4-FFF2-40B4-BE49-F238E27FC236}">
              <a16:creationId xmlns:a16="http://schemas.microsoft.com/office/drawing/2014/main" id="{00000000-0008-0000-0A00-000006000000}"/>
            </a:ext>
          </a:extLst>
        </xdr:cNvPr>
        <xdr:cNvGrpSpPr/>
      </xdr:nvGrpSpPr>
      <xdr:grpSpPr>
        <a:xfrm>
          <a:off x="228600" y="38100"/>
          <a:ext cx="9353550" cy="1713865"/>
          <a:chOff x="9525" y="0"/>
          <a:chExt cx="9420225" cy="1809321"/>
        </a:xfrm>
      </xdr:grpSpPr>
      <xdr:sp macro="" textlink="">
        <xdr:nvSpPr>
          <xdr:cNvPr id="7" name="CaixaDeTexto 6">
            <a:extLst>
              <a:ext uri="{FF2B5EF4-FFF2-40B4-BE49-F238E27FC236}">
                <a16:creationId xmlns:a16="http://schemas.microsoft.com/office/drawing/2014/main" id="{00000000-0008-0000-0A00-000007000000}"/>
              </a:ext>
            </a:extLst>
          </xdr:cNvPr>
          <xdr:cNvSpPr txBox="1"/>
        </xdr:nvSpPr>
        <xdr:spPr>
          <a:xfrm flipH="1">
            <a:off x="9525" y="0"/>
            <a:ext cx="9420225" cy="7124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just">
              <a:lnSpc>
                <a:spcPct val="106000"/>
              </a:lnSpc>
              <a:spcAft>
                <a:spcPts val="800"/>
              </a:spcAft>
              <a:tabLst>
                <a:tab pos="7381240" algn="l"/>
              </a:tabLst>
            </a:pPr>
            <a:r>
              <a:rPr lang="pt-BR" sz="1000" b="1">
                <a:solidFill>
                  <a:srgbClr val="000000"/>
                </a:solidFill>
                <a:effectLst/>
                <a:latin typeface="Arial" panose="020B0604020202020204" pitchFamily="34" charset="0"/>
                <a:ea typeface="Times New Roman" panose="02020603050405020304" pitchFamily="18" charset="0"/>
                <a:cs typeface="Times New Roman" panose="02020603050405020304" pitchFamily="18" charset="0"/>
              </a:rPr>
              <a:t>Nível V. SIMBOLOS CONCRETOS: </a:t>
            </a:r>
            <a:r>
              <a:rPr lang="pt-BR" sz="1000">
                <a:solidFill>
                  <a:srgbClr val="000000"/>
                </a:solidFill>
                <a:effectLst/>
                <a:latin typeface="Arial" panose="020B0604020202020204" pitchFamily="34" charset="0"/>
                <a:ea typeface="Times New Roman" panose="02020603050405020304" pitchFamily="18" charset="0"/>
                <a:cs typeface="Times New Roman" panose="02020603050405020304" pitchFamily="18" charset="0"/>
              </a:rPr>
              <a:t>Nesta etapa </a:t>
            </a:r>
            <a:r>
              <a:rPr lang="pt-BR" sz="10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a criança usa os “símbolos concretos” que são fisicamente parecidos com o que representam, resultando em uma mensagem clara para a criança. São parecidos tendo em vista que podem ter o mesmo formato, som, cor ou textura do que representam. </a:t>
            </a:r>
            <a:r>
              <a:rPr lang="pt-BR" sz="1100">
                <a:solidFill>
                  <a:srgbClr val="000000"/>
                </a:solidFill>
                <a:effectLst/>
                <a:ea typeface="Calibri" panose="020F0502020204030204" pitchFamily="34" charset="0"/>
                <a:cs typeface="Times New Roman" panose="02020603050405020304" pitchFamily="18" charset="0"/>
              </a:rPr>
              <a:t>Os símbolos concr</a:t>
            </a:r>
            <a:endParaRPr lang="pt-BR" sz="1100">
              <a:effectLst/>
              <a:ea typeface="Calibri" panose="020F0502020204030204" pitchFamily="34" charset="0"/>
              <a:cs typeface="Times New Roman" panose="02020603050405020304" pitchFamily="18" charset="0"/>
            </a:endParaRPr>
          </a:p>
        </xdr:txBody>
      </xdr:sp>
      <xdr:sp macro="" textlink="">
        <xdr:nvSpPr>
          <xdr:cNvPr id="8" name="CaixaDeTexto 6">
            <a:extLst>
              <a:ext uri="{FF2B5EF4-FFF2-40B4-BE49-F238E27FC236}">
                <a16:creationId xmlns:a16="http://schemas.microsoft.com/office/drawing/2014/main" id="{00000000-0008-0000-0A00-000008000000}"/>
              </a:ext>
            </a:extLst>
          </xdr:cNvPr>
          <xdr:cNvSpPr txBox="1"/>
        </xdr:nvSpPr>
        <xdr:spPr>
          <a:xfrm flipH="1">
            <a:off x="9802" y="343106"/>
            <a:ext cx="7498654" cy="146621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just">
              <a:lnSpc>
                <a:spcPct val="106000"/>
              </a:lnSpc>
              <a:spcAft>
                <a:spcPts val="800"/>
              </a:spcAft>
              <a:tabLst>
                <a:tab pos="7381240" algn="l"/>
              </a:tabLst>
            </a:pPr>
            <a:r>
              <a:rPr lang="pt-BR" sz="1100">
                <a:effectLst/>
                <a:ea typeface="Calibri" panose="020F0502020204030204" pitchFamily="34" charset="0"/>
                <a:cs typeface="Times New Roman" panose="02020603050405020304" pitchFamily="18" charset="0"/>
              </a:rPr>
              <a:t>concretos incluem símbolos gráficos</a:t>
            </a:r>
            <a:r>
              <a:rPr lang="pt-BR" sz="1100">
                <a:solidFill>
                  <a:srgbClr val="000000"/>
                </a:solidFill>
                <a:effectLst/>
                <a:ea typeface="Calibri" panose="020F0502020204030204" pitchFamily="34" charset="0"/>
                <a:cs typeface="Times New Roman" panose="02020603050405020304" pitchFamily="18" charset="0"/>
              </a:rPr>
              <a:t>, objetos usados como símbolos (como um cordão de sapato para representar “sapato”), certos gestos “icônicos” (como bater levemente em uma cadeira para dizer “sente-se”) e sons (como fazer um zumbido para se referir a uma abelha). Crianças com deficiências físicas graves podem ter acesso a imagens e símbolos de objetos mediante o uso de dispositivos mecânicos, apontando, tocando ou direcionando o olhar. Leve em consideração que as crianças que já têm habilidade para utilizar símbolos abstratos (nível VI), não precisam utilizar símbolos concretos. A maioria das crianças pula esta etapa. Entretanto, para algumas crianças que não aprenderam a utilizar símbolos abstratos, os símbolos concretos (nível V) podem servir como ponte para utilizar símbolos abstratos (nível VI).</a:t>
            </a:r>
            <a:r>
              <a:rPr lang="pt-BR" sz="10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(ROWLAND, 2006, p.10).</a:t>
            </a:r>
            <a:endParaRPr lang="pt-BR" sz="1100">
              <a:effectLst/>
              <a:ea typeface="Calibri" panose="020F0502020204030204" pitchFamily="34" charset="0"/>
              <a:cs typeface="Times New Roman" panose="02020603050405020304" pitchFamily="18" charset="0"/>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2667000</xdr:colOff>
      <xdr:row>0</xdr:row>
      <xdr:rowOff>47624</xdr:rowOff>
    </xdr:from>
    <xdr:to>
      <xdr:col>5</xdr:col>
      <xdr:colOff>4543425</xdr:colOff>
      <xdr:row>0</xdr:row>
      <xdr:rowOff>1047749</xdr:rowOff>
    </xdr:to>
    <xdr:sp macro="" textlink="">
      <xdr:nvSpPr>
        <xdr:cNvPr id="2" name="Caixa de Texto 2">
          <a:extLst>
            <a:ext uri="{FF2B5EF4-FFF2-40B4-BE49-F238E27FC236}">
              <a16:creationId xmlns:a16="http://schemas.microsoft.com/office/drawing/2014/main" id="{1112324F-49F5-4058-80DB-CF0077636264}"/>
            </a:ext>
          </a:extLst>
        </xdr:cNvPr>
        <xdr:cNvSpPr txBox="1">
          <a:spLocks noChangeArrowheads="1"/>
        </xdr:cNvSpPr>
      </xdr:nvSpPr>
      <xdr:spPr bwMode="auto">
        <a:xfrm>
          <a:off x="7581900" y="47624"/>
          <a:ext cx="1876425" cy="100012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408940">
            <a:lnSpc>
              <a:spcPct val="107000"/>
            </a:lnSpc>
            <a:spcAft>
              <a:spcPts val="400"/>
            </a:spcAft>
          </a:pPr>
          <a:r>
            <a:rPr lang="pt-BR" sz="1200" b="1">
              <a:effectLst/>
              <a:latin typeface="Calibri" panose="020F0502020204030204" pitchFamily="34" charset="0"/>
              <a:ea typeface="Calibri" panose="020F0502020204030204" pitchFamily="34" charset="0"/>
              <a:cs typeface="Times New Roman" panose="02020603050405020304" pitchFamily="18" charset="0"/>
            </a:rPr>
            <a:t>  LEGENDA</a:t>
          </a:r>
          <a:endParaRPr lang="pt-BR" sz="1100" b="1">
            <a:effectLst/>
            <a:latin typeface="Calibri" panose="020F0502020204030204" pitchFamily="34" charset="0"/>
            <a:ea typeface="Calibri" panose="020F0502020204030204" pitchFamily="34" charset="0"/>
            <a:cs typeface="Times New Roman" panose="02020603050405020304" pitchFamily="18" charset="0"/>
          </a:endParaRPr>
        </a:p>
        <a:p>
          <a:pPr marL="408940">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NÃO OBSERVADO</a:t>
          </a:r>
        </a:p>
        <a:p>
          <a:pPr>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EMERGENTE</a:t>
          </a:r>
        </a:p>
        <a:p>
          <a:pPr>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DOMINADO</a:t>
          </a:r>
        </a:p>
      </xdr:txBody>
    </xdr:sp>
    <xdr:clientData/>
  </xdr:twoCellAnchor>
  <xdr:twoCellAnchor>
    <xdr:from>
      <xdr:col>5</xdr:col>
      <xdr:colOff>2764154</xdr:colOff>
      <xdr:row>0</xdr:row>
      <xdr:rowOff>357564</xdr:rowOff>
    </xdr:from>
    <xdr:to>
      <xdr:col>5</xdr:col>
      <xdr:colOff>3112162</xdr:colOff>
      <xdr:row>0</xdr:row>
      <xdr:rowOff>537904</xdr:rowOff>
    </xdr:to>
    <xdr:sp macro="" textlink="">
      <xdr:nvSpPr>
        <xdr:cNvPr id="3" name="Retângulo 2">
          <a:extLst>
            <a:ext uri="{FF2B5EF4-FFF2-40B4-BE49-F238E27FC236}">
              <a16:creationId xmlns:a16="http://schemas.microsoft.com/office/drawing/2014/main" id="{FC7B6C5F-9237-49B9-A7B9-79E7575D3CA9}"/>
            </a:ext>
          </a:extLst>
        </xdr:cNvPr>
        <xdr:cNvSpPr/>
      </xdr:nvSpPr>
      <xdr:spPr>
        <a:xfrm>
          <a:off x="7679054" y="357564"/>
          <a:ext cx="348008" cy="180340"/>
        </a:xfrm>
        <a:prstGeom prst="rect">
          <a:avLst/>
        </a:prstGeom>
        <a:solidFill>
          <a:srgbClr val="92D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5</xdr:col>
      <xdr:colOff>2764154</xdr:colOff>
      <xdr:row>0</xdr:row>
      <xdr:rowOff>578514</xdr:rowOff>
    </xdr:from>
    <xdr:to>
      <xdr:col>5</xdr:col>
      <xdr:colOff>3112162</xdr:colOff>
      <xdr:row>0</xdr:row>
      <xdr:rowOff>777904</xdr:rowOff>
    </xdr:to>
    <xdr:sp macro="" textlink="">
      <xdr:nvSpPr>
        <xdr:cNvPr id="4" name="Retângulo 3">
          <a:extLst>
            <a:ext uri="{FF2B5EF4-FFF2-40B4-BE49-F238E27FC236}">
              <a16:creationId xmlns:a16="http://schemas.microsoft.com/office/drawing/2014/main" id="{10DB3B97-A381-46D2-BEFF-94B5A5B0355D}"/>
            </a:ext>
          </a:extLst>
        </xdr:cNvPr>
        <xdr:cNvSpPr/>
      </xdr:nvSpPr>
      <xdr:spPr>
        <a:xfrm>
          <a:off x="7679054" y="578514"/>
          <a:ext cx="348008" cy="199390"/>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5</xdr:col>
      <xdr:colOff>2762249</xdr:colOff>
      <xdr:row>0</xdr:row>
      <xdr:rowOff>828675</xdr:rowOff>
    </xdr:from>
    <xdr:to>
      <xdr:col>5</xdr:col>
      <xdr:colOff>3110257</xdr:colOff>
      <xdr:row>0</xdr:row>
      <xdr:rowOff>1019490</xdr:rowOff>
    </xdr:to>
    <xdr:sp macro="" textlink="">
      <xdr:nvSpPr>
        <xdr:cNvPr id="5" name="Retângulo 4">
          <a:extLst>
            <a:ext uri="{FF2B5EF4-FFF2-40B4-BE49-F238E27FC236}">
              <a16:creationId xmlns:a16="http://schemas.microsoft.com/office/drawing/2014/main" id="{186E6F86-74F8-4EC7-9699-98A5D285850E}"/>
            </a:ext>
          </a:extLst>
        </xdr:cNvPr>
        <xdr:cNvSpPr/>
      </xdr:nvSpPr>
      <xdr:spPr>
        <a:xfrm flipV="1">
          <a:off x="7677149" y="828675"/>
          <a:ext cx="348008" cy="190815"/>
        </a:xfrm>
        <a:prstGeom prst="rect">
          <a:avLst/>
        </a:prstGeom>
        <a:solidFill>
          <a:schemeClr val="accent4">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1</xdr:col>
      <xdr:colOff>95250</xdr:colOff>
      <xdr:row>0</xdr:row>
      <xdr:rowOff>38100</xdr:rowOff>
    </xdr:from>
    <xdr:to>
      <xdr:col>5</xdr:col>
      <xdr:colOff>2428875</xdr:colOff>
      <xdr:row>1</xdr:row>
      <xdr:rowOff>0</xdr:rowOff>
    </xdr:to>
    <xdr:sp macro="" textlink="">
      <xdr:nvSpPr>
        <xdr:cNvPr id="6" name="CaixaDeTexto 5">
          <a:extLst>
            <a:ext uri="{FF2B5EF4-FFF2-40B4-BE49-F238E27FC236}">
              <a16:creationId xmlns:a16="http://schemas.microsoft.com/office/drawing/2014/main" id="{38143594-BB84-4CD7-A72A-05B362A723EF}"/>
            </a:ext>
          </a:extLst>
        </xdr:cNvPr>
        <xdr:cNvSpPr txBox="1"/>
      </xdr:nvSpPr>
      <xdr:spPr>
        <a:xfrm flipH="1">
          <a:off x="228600" y="38100"/>
          <a:ext cx="7115175" cy="105727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just">
            <a:lnSpc>
              <a:spcPct val="106000"/>
            </a:lnSpc>
            <a:spcAft>
              <a:spcPts val="800"/>
            </a:spcAft>
            <a:tabLst>
              <a:tab pos="7381240" algn="l"/>
            </a:tabLst>
          </a:pPr>
          <a:r>
            <a:rPr lang="pt-BR" sz="1100" b="1">
              <a:solidFill>
                <a:schemeClr val="tx1"/>
              </a:solidFill>
              <a:effectLst/>
              <a:latin typeface="+mn-lt"/>
              <a:ea typeface="+mn-ea"/>
              <a:cs typeface="+mn-cs"/>
            </a:rPr>
            <a:t>Nível VI. </a:t>
          </a:r>
        </a:p>
        <a:p>
          <a:pPr algn="just">
            <a:lnSpc>
              <a:spcPct val="106000"/>
            </a:lnSpc>
            <a:spcAft>
              <a:spcPts val="800"/>
            </a:spcAft>
            <a:tabLst>
              <a:tab pos="7381240" algn="l"/>
            </a:tabLst>
          </a:pPr>
          <a:r>
            <a:rPr lang="pt-BR" sz="1100" b="1">
              <a:solidFill>
                <a:schemeClr val="tx1"/>
              </a:solidFill>
              <a:effectLst/>
              <a:latin typeface="+mn-lt"/>
              <a:ea typeface="+mn-ea"/>
              <a:cs typeface="+mn-cs"/>
            </a:rPr>
            <a:t>SÍMBOLOS ABSTRATOS:</a:t>
          </a:r>
          <a:r>
            <a:rPr lang="pt-BR" sz="1100">
              <a:solidFill>
                <a:schemeClr val="tx1"/>
              </a:solidFill>
              <a:effectLst/>
              <a:latin typeface="+mn-lt"/>
              <a:ea typeface="+mn-ea"/>
              <a:cs typeface="+mn-cs"/>
            </a:rPr>
            <a:t> Nesta etapa a criança utiliza símbolos abstratos como os pictogramas, a fala, palavras escritas, o Braille e a língua de sinais, inclusive. Estes símbolos não são fisicamente parecidos ao que representam. São utilizados um a um. (ROWLAND, 2011, p.11)</a:t>
          </a:r>
          <a:endParaRPr lang="pt-BR" sz="1100">
            <a:effectLst/>
            <a:ea typeface="Calibri" panose="020F0502020204030204" pitchFamily="34" charset="0"/>
            <a:cs typeface="Times New Roman" panose="02020603050405020304" pitchFamily="18"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2790825</xdr:colOff>
      <xdr:row>0</xdr:row>
      <xdr:rowOff>47624</xdr:rowOff>
    </xdr:from>
    <xdr:to>
      <xdr:col>5</xdr:col>
      <xdr:colOff>4667250</xdr:colOff>
      <xdr:row>0</xdr:row>
      <xdr:rowOff>1047749</xdr:rowOff>
    </xdr:to>
    <xdr:sp macro="" textlink="">
      <xdr:nvSpPr>
        <xdr:cNvPr id="2" name="Caixa de Texto 2">
          <a:extLst>
            <a:ext uri="{FF2B5EF4-FFF2-40B4-BE49-F238E27FC236}">
              <a16:creationId xmlns:a16="http://schemas.microsoft.com/office/drawing/2014/main" id="{90036016-97DD-4982-867D-5C5C4E1420A7}"/>
            </a:ext>
          </a:extLst>
        </xdr:cNvPr>
        <xdr:cNvSpPr txBox="1">
          <a:spLocks noChangeArrowheads="1"/>
        </xdr:cNvSpPr>
      </xdr:nvSpPr>
      <xdr:spPr bwMode="auto">
        <a:xfrm>
          <a:off x="7581900" y="47624"/>
          <a:ext cx="1876425" cy="100012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408940">
            <a:lnSpc>
              <a:spcPct val="107000"/>
            </a:lnSpc>
            <a:spcAft>
              <a:spcPts val="400"/>
            </a:spcAft>
          </a:pPr>
          <a:r>
            <a:rPr lang="pt-BR" sz="1200" b="1">
              <a:effectLst/>
              <a:latin typeface="Calibri" panose="020F0502020204030204" pitchFamily="34" charset="0"/>
              <a:ea typeface="Calibri" panose="020F0502020204030204" pitchFamily="34" charset="0"/>
              <a:cs typeface="Times New Roman" panose="02020603050405020304" pitchFamily="18" charset="0"/>
            </a:rPr>
            <a:t>  LEGENDA</a:t>
          </a:r>
          <a:endParaRPr lang="pt-BR" sz="1100" b="1">
            <a:effectLst/>
            <a:latin typeface="Calibri" panose="020F0502020204030204" pitchFamily="34" charset="0"/>
            <a:ea typeface="Calibri" panose="020F0502020204030204" pitchFamily="34" charset="0"/>
            <a:cs typeface="Times New Roman" panose="02020603050405020304" pitchFamily="18" charset="0"/>
          </a:endParaRPr>
        </a:p>
        <a:p>
          <a:pPr marL="408940">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NÃO OBSERVADO</a:t>
          </a:r>
        </a:p>
        <a:p>
          <a:pPr>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EMERGENTE</a:t>
          </a:r>
        </a:p>
        <a:p>
          <a:pPr>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DOMINADO</a:t>
          </a:r>
        </a:p>
      </xdr:txBody>
    </xdr:sp>
    <xdr:clientData/>
  </xdr:twoCellAnchor>
  <xdr:twoCellAnchor>
    <xdr:from>
      <xdr:col>5</xdr:col>
      <xdr:colOff>2887979</xdr:colOff>
      <xdr:row>0</xdr:row>
      <xdr:rowOff>357564</xdr:rowOff>
    </xdr:from>
    <xdr:to>
      <xdr:col>5</xdr:col>
      <xdr:colOff>3235987</xdr:colOff>
      <xdr:row>0</xdr:row>
      <xdr:rowOff>537904</xdr:rowOff>
    </xdr:to>
    <xdr:sp macro="" textlink="">
      <xdr:nvSpPr>
        <xdr:cNvPr id="3" name="Retângulo 2">
          <a:extLst>
            <a:ext uri="{FF2B5EF4-FFF2-40B4-BE49-F238E27FC236}">
              <a16:creationId xmlns:a16="http://schemas.microsoft.com/office/drawing/2014/main" id="{9806686A-1067-448A-B566-783F78E1766A}"/>
            </a:ext>
          </a:extLst>
        </xdr:cNvPr>
        <xdr:cNvSpPr/>
      </xdr:nvSpPr>
      <xdr:spPr>
        <a:xfrm>
          <a:off x="7679054" y="357564"/>
          <a:ext cx="348008" cy="180340"/>
        </a:xfrm>
        <a:prstGeom prst="rect">
          <a:avLst/>
        </a:prstGeom>
        <a:solidFill>
          <a:srgbClr val="92D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5</xdr:col>
      <xdr:colOff>2887979</xdr:colOff>
      <xdr:row>0</xdr:row>
      <xdr:rowOff>578514</xdr:rowOff>
    </xdr:from>
    <xdr:to>
      <xdr:col>5</xdr:col>
      <xdr:colOff>3235987</xdr:colOff>
      <xdr:row>0</xdr:row>
      <xdr:rowOff>777904</xdr:rowOff>
    </xdr:to>
    <xdr:sp macro="" textlink="">
      <xdr:nvSpPr>
        <xdr:cNvPr id="4" name="Retângulo 3">
          <a:extLst>
            <a:ext uri="{FF2B5EF4-FFF2-40B4-BE49-F238E27FC236}">
              <a16:creationId xmlns:a16="http://schemas.microsoft.com/office/drawing/2014/main" id="{2257057C-0803-475B-A3E0-DAFACB40CEC8}"/>
            </a:ext>
          </a:extLst>
        </xdr:cNvPr>
        <xdr:cNvSpPr/>
      </xdr:nvSpPr>
      <xdr:spPr>
        <a:xfrm>
          <a:off x="7679054" y="578514"/>
          <a:ext cx="348008" cy="199390"/>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5</xdr:col>
      <xdr:colOff>2886074</xdr:colOff>
      <xdr:row>0</xdr:row>
      <xdr:rowOff>828675</xdr:rowOff>
    </xdr:from>
    <xdr:to>
      <xdr:col>5</xdr:col>
      <xdr:colOff>3234082</xdr:colOff>
      <xdr:row>0</xdr:row>
      <xdr:rowOff>1019490</xdr:rowOff>
    </xdr:to>
    <xdr:sp macro="" textlink="">
      <xdr:nvSpPr>
        <xdr:cNvPr id="5" name="Retângulo 4">
          <a:extLst>
            <a:ext uri="{FF2B5EF4-FFF2-40B4-BE49-F238E27FC236}">
              <a16:creationId xmlns:a16="http://schemas.microsoft.com/office/drawing/2014/main" id="{0E68CB80-9D62-49EC-955E-3549BF0EBC38}"/>
            </a:ext>
          </a:extLst>
        </xdr:cNvPr>
        <xdr:cNvSpPr/>
      </xdr:nvSpPr>
      <xdr:spPr>
        <a:xfrm flipV="1">
          <a:off x="7677149" y="828675"/>
          <a:ext cx="348008" cy="190815"/>
        </a:xfrm>
        <a:prstGeom prst="rect">
          <a:avLst/>
        </a:prstGeom>
        <a:solidFill>
          <a:schemeClr val="accent4">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1</xdr:col>
      <xdr:colOff>95247</xdr:colOff>
      <xdr:row>0</xdr:row>
      <xdr:rowOff>19050</xdr:rowOff>
    </xdr:from>
    <xdr:to>
      <xdr:col>5</xdr:col>
      <xdr:colOff>2666999</xdr:colOff>
      <xdr:row>0</xdr:row>
      <xdr:rowOff>1076325</xdr:rowOff>
    </xdr:to>
    <xdr:sp macro="" textlink="">
      <xdr:nvSpPr>
        <xdr:cNvPr id="6" name="CaixaDeTexto 5">
          <a:extLst>
            <a:ext uri="{FF2B5EF4-FFF2-40B4-BE49-F238E27FC236}">
              <a16:creationId xmlns:a16="http://schemas.microsoft.com/office/drawing/2014/main" id="{0BEF8F7B-AE4C-4291-B2D6-84037A5D45A3}"/>
            </a:ext>
          </a:extLst>
        </xdr:cNvPr>
        <xdr:cNvSpPr txBox="1"/>
      </xdr:nvSpPr>
      <xdr:spPr>
        <a:xfrm flipH="1">
          <a:off x="228597" y="19050"/>
          <a:ext cx="7229477" cy="105727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just">
            <a:lnSpc>
              <a:spcPct val="106000"/>
            </a:lnSpc>
            <a:spcAft>
              <a:spcPts val="800"/>
            </a:spcAft>
            <a:tabLst>
              <a:tab pos="7381240" algn="l"/>
            </a:tabLst>
          </a:pPr>
          <a:r>
            <a:rPr lang="pt-BR" sz="1100" b="1">
              <a:solidFill>
                <a:schemeClr val="tx1"/>
              </a:solidFill>
              <a:effectLst/>
              <a:latin typeface="+mn-lt"/>
              <a:ea typeface="+mn-ea"/>
              <a:cs typeface="+mn-cs"/>
            </a:rPr>
            <a:t>Nível VII. </a:t>
          </a:r>
        </a:p>
        <a:p>
          <a:pPr algn="just">
            <a:lnSpc>
              <a:spcPct val="106000"/>
            </a:lnSpc>
            <a:spcAft>
              <a:spcPts val="800"/>
            </a:spcAft>
            <a:tabLst>
              <a:tab pos="7381240" algn="l"/>
            </a:tabLst>
          </a:pPr>
          <a:r>
            <a:rPr lang="pt-BR" sz="1100" b="1">
              <a:solidFill>
                <a:schemeClr val="tx1"/>
              </a:solidFill>
              <a:effectLst/>
              <a:latin typeface="+mn-lt"/>
              <a:ea typeface="+mn-ea"/>
              <a:cs typeface="+mn-cs"/>
            </a:rPr>
            <a:t>LINGUAGEM:</a:t>
          </a:r>
          <a:r>
            <a:rPr lang="pt-BR" sz="1100">
              <a:solidFill>
                <a:schemeClr val="tx1"/>
              </a:solidFill>
              <a:effectLst/>
              <a:latin typeface="+mn-lt"/>
              <a:ea typeface="+mn-ea"/>
              <a:cs typeface="+mn-cs"/>
            </a:rPr>
            <a:t> A linguagem surge quando a criança combina dois ou mais símbolos ordenados, independente se são concretos ou abstratos, representando uma formação de frase, conforme as regras gramaticais. “A criança entende que o significado das combinações de palavras é diferente, dependendo de como os símbolos são ordenados.” (ROWLAND, 2006, p.11).</a:t>
          </a:r>
          <a:endParaRPr lang="pt-BR" sz="1100">
            <a:effectLst/>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66675</xdr:colOff>
      <xdr:row>2</xdr:row>
      <xdr:rowOff>133350</xdr:rowOff>
    </xdr:from>
    <xdr:to>
      <xdr:col>4</xdr:col>
      <xdr:colOff>647700</xdr:colOff>
      <xdr:row>2</xdr:row>
      <xdr:rowOff>1085850</xdr:rowOff>
    </xdr:to>
    <xdr:sp macro="" textlink="">
      <xdr:nvSpPr>
        <xdr:cNvPr id="6" name="Retângulo: Cantos Arredondados 5">
          <a:extLst>
            <a:ext uri="{FF2B5EF4-FFF2-40B4-BE49-F238E27FC236}">
              <a16:creationId xmlns:a16="http://schemas.microsoft.com/office/drawing/2014/main" id="{F9EEF6D6-2D3E-29BB-93DA-12532C52919E}"/>
            </a:ext>
          </a:extLst>
        </xdr:cNvPr>
        <xdr:cNvSpPr/>
      </xdr:nvSpPr>
      <xdr:spPr>
        <a:xfrm>
          <a:off x="4391025" y="1066800"/>
          <a:ext cx="1476375" cy="952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Arial" panose="020B0604020202020204" pitchFamily="34" charset="0"/>
              <a:cs typeface="Arial" panose="020B0604020202020204" pitchFamily="34" charset="0"/>
            </a:rPr>
            <a:t>Vá</a:t>
          </a:r>
          <a:r>
            <a:rPr lang="pt-BR" sz="1100" b="1" baseline="0">
              <a:latin typeface="Arial" panose="020B0604020202020204" pitchFamily="34" charset="0"/>
              <a:cs typeface="Arial" panose="020B0604020202020204" pitchFamily="34" charset="0"/>
            </a:rPr>
            <a:t> para a planilha</a:t>
          </a:r>
        </a:p>
        <a:p>
          <a:pPr algn="ctr"/>
          <a:endParaRPr lang="pt-BR" sz="1100" b="1" baseline="0">
            <a:latin typeface="Arial" panose="020B0604020202020204" pitchFamily="34" charset="0"/>
            <a:cs typeface="Arial" panose="020B0604020202020204" pitchFamily="34" charset="0"/>
          </a:endParaRPr>
        </a:p>
        <a:p>
          <a:pPr algn="ctr"/>
          <a:r>
            <a:rPr lang="pt-BR" sz="1100" b="1" baseline="0">
              <a:latin typeface="Arial" panose="020B0604020202020204" pitchFamily="34" charset="0"/>
              <a:cs typeface="Arial" panose="020B0604020202020204" pitchFamily="34" charset="0"/>
            </a:rPr>
            <a:t> I - PRÉ</a:t>
          </a:r>
          <a:endParaRPr lang="pt-BR" sz="1100" b="1">
            <a:latin typeface="Arial" panose="020B0604020202020204" pitchFamily="34" charset="0"/>
            <a:cs typeface="Arial" panose="020B0604020202020204" pitchFamily="34" charset="0"/>
          </a:endParaRPr>
        </a:p>
      </xdr:txBody>
    </xdr:sp>
    <xdr:clientData/>
  </xdr:twoCellAnchor>
  <xdr:twoCellAnchor>
    <xdr:from>
      <xdr:col>2</xdr:col>
      <xdr:colOff>66675</xdr:colOff>
      <xdr:row>3</xdr:row>
      <xdr:rowOff>552450</xdr:rowOff>
    </xdr:from>
    <xdr:to>
      <xdr:col>4</xdr:col>
      <xdr:colOff>647700</xdr:colOff>
      <xdr:row>3</xdr:row>
      <xdr:rowOff>1504950</xdr:rowOff>
    </xdr:to>
    <xdr:sp macro="" textlink="">
      <xdr:nvSpPr>
        <xdr:cNvPr id="7" name="Retângulo: Cantos Arredondados 6">
          <a:extLst>
            <a:ext uri="{FF2B5EF4-FFF2-40B4-BE49-F238E27FC236}">
              <a16:creationId xmlns:a16="http://schemas.microsoft.com/office/drawing/2014/main" id="{83D8E360-B9B1-4312-9F74-F104A978ACE6}"/>
            </a:ext>
          </a:extLst>
        </xdr:cNvPr>
        <xdr:cNvSpPr/>
      </xdr:nvSpPr>
      <xdr:spPr>
        <a:xfrm>
          <a:off x="4391025" y="2705100"/>
          <a:ext cx="1476375" cy="952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Arial" panose="020B0604020202020204" pitchFamily="34" charset="0"/>
              <a:cs typeface="Arial" panose="020B0604020202020204" pitchFamily="34" charset="0"/>
            </a:rPr>
            <a:t>Vá</a:t>
          </a:r>
          <a:r>
            <a:rPr lang="pt-BR" sz="1100" b="1" baseline="0">
              <a:latin typeface="Arial" panose="020B0604020202020204" pitchFamily="34" charset="0"/>
              <a:cs typeface="Arial" panose="020B0604020202020204" pitchFamily="34" charset="0"/>
            </a:rPr>
            <a:t> para a planilha</a:t>
          </a:r>
        </a:p>
        <a:p>
          <a:pPr algn="ctr"/>
          <a:endParaRPr lang="pt-BR" sz="1100" b="1" baseline="0">
            <a:latin typeface="Arial" panose="020B0604020202020204" pitchFamily="34" charset="0"/>
            <a:cs typeface="Arial" panose="020B0604020202020204" pitchFamily="34" charset="0"/>
          </a:endParaRPr>
        </a:p>
        <a:p>
          <a:pPr algn="ctr"/>
          <a:r>
            <a:rPr lang="pt-BR" sz="1100" b="1" baseline="0">
              <a:latin typeface="Arial" panose="020B0604020202020204" pitchFamily="34" charset="0"/>
              <a:cs typeface="Arial" panose="020B0604020202020204" pitchFamily="34" charset="0"/>
            </a:rPr>
            <a:t>II - INTENCIONAL</a:t>
          </a:r>
          <a:endParaRPr lang="pt-BR" sz="1100" b="1">
            <a:latin typeface="Arial" panose="020B0604020202020204" pitchFamily="34" charset="0"/>
            <a:cs typeface="Arial" panose="020B0604020202020204" pitchFamily="34" charset="0"/>
          </a:endParaRPr>
        </a:p>
      </xdr:txBody>
    </xdr:sp>
    <xdr:clientData/>
  </xdr:twoCellAnchor>
  <xdr:twoCellAnchor>
    <xdr:from>
      <xdr:col>2</xdr:col>
      <xdr:colOff>47625</xdr:colOff>
      <xdr:row>4</xdr:row>
      <xdr:rowOff>352425</xdr:rowOff>
    </xdr:from>
    <xdr:to>
      <xdr:col>4</xdr:col>
      <xdr:colOff>628650</xdr:colOff>
      <xdr:row>4</xdr:row>
      <xdr:rowOff>1304925</xdr:rowOff>
    </xdr:to>
    <xdr:sp macro="" textlink="">
      <xdr:nvSpPr>
        <xdr:cNvPr id="8" name="Retângulo: Cantos Arredondados 7">
          <a:extLst>
            <a:ext uri="{FF2B5EF4-FFF2-40B4-BE49-F238E27FC236}">
              <a16:creationId xmlns:a16="http://schemas.microsoft.com/office/drawing/2014/main" id="{F1949581-8299-4EA7-963C-D68501BE53CD}"/>
            </a:ext>
          </a:extLst>
        </xdr:cNvPr>
        <xdr:cNvSpPr/>
      </xdr:nvSpPr>
      <xdr:spPr>
        <a:xfrm>
          <a:off x="4371975" y="4610100"/>
          <a:ext cx="1476375" cy="952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Arial" panose="020B0604020202020204" pitchFamily="34" charset="0"/>
              <a:cs typeface="Arial" panose="020B0604020202020204" pitchFamily="34" charset="0"/>
            </a:rPr>
            <a:t>Vá</a:t>
          </a:r>
          <a:r>
            <a:rPr lang="pt-BR" sz="1100" b="1" baseline="0">
              <a:latin typeface="Arial" panose="020B0604020202020204" pitchFamily="34" charset="0"/>
              <a:cs typeface="Arial" panose="020B0604020202020204" pitchFamily="34" charset="0"/>
            </a:rPr>
            <a:t> para a planilha</a:t>
          </a:r>
        </a:p>
        <a:p>
          <a:pPr algn="ctr"/>
          <a:endParaRPr lang="pt-BR" sz="1100" b="1" baseline="0">
            <a:latin typeface="Arial" panose="020B0604020202020204" pitchFamily="34" charset="0"/>
            <a:cs typeface="Arial" panose="020B0604020202020204" pitchFamily="34" charset="0"/>
          </a:endParaRPr>
        </a:p>
        <a:p>
          <a:pPr algn="ctr"/>
          <a:r>
            <a:rPr lang="pt-BR" sz="1100" b="1" baseline="0">
              <a:latin typeface="Arial" panose="020B0604020202020204" pitchFamily="34" charset="0"/>
              <a:cs typeface="Arial" panose="020B0604020202020204" pitchFamily="34" charset="0"/>
            </a:rPr>
            <a:t>III - NÃO CONVENCIONAL</a:t>
          </a:r>
          <a:endParaRPr lang="pt-BR" sz="1100" b="1">
            <a:latin typeface="Arial" panose="020B0604020202020204" pitchFamily="34" charset="0"/>
            <a:cs typeface="Arial" panose="020B0604020202020204" pitchFamily="34" charset="0"/>
          </a:endParaRPr>
        </a:p>
      </xdr:txBody>
    </xdr:sp>
    <xdr:clientData/>
  </xdr:twoCellAnchor>
  <xdr:twoCellAnchor>
    <xdr:from>
      <xdr:col>2</xdr:col>
      <xdr:colOff>47625</xdr:colOff>
      <xdr:row>5</xdr:row>
      <xdr:rowOff>161925</xdr:rowOff>
    </xdr:from>
    <xdr:to>
      <xdr:col>4</xdr:col>
      <xdr:colOff>628650</xdr:colOff>
      <xdr:row>5</xdr:row>
      <xdr:rowOff>1114425</xdr:rowOff>
    </xdr:to>
    <xdr:sp macro="" textlink="">
      <xdr:nvSpPr>
        <xdr:cNvPr id="9" name="Retângulo: Cantos Arredondados 8">
          <a:extLst>
            <a:ext uri="{FF2B5EF4-FFF2-40B4-BE49-F238E27FC236}">
              <a16:creationId xmlns:a16="http://schemas.microsoft.com/office/drawing/2014/main" id="{C7142E74-C336-4F80-8459-AA61BBE04F0D}"/>
            </a:ext>
          </a:extLst>
        </xdr:cNvPr>
        <xdr:cNvSpPr/>
      </xdr:nvSpPr>
      <xdr:spPr>
        <a:xfrm>
          <a:off x="4371975" y="6067425"/>
          <a:ext cx="1476375" cy="952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Arial" panose="020B0604020202020204" pitchFamily="34" charset="0"/>
              <a:cs typeface="Arial" panose="020B0604020202020204" pitchFamily="34" charset="0"/>
            </a:rPr>
            <a:t>Vá</a:t>
          </a:r>
          <a:r>
            <a:rPr lang="pt-BR" sz="1100" b="1" baseline="0">
              <a:latin typeface="Arial" panose="020B0604020202020204" pitchFamily="34" charset="0"/>
              <a:cs typeface="Arial" panose="020B0604020202020204" pitchFamily="34" charset="0"/>
            </a:rPr>
            <a:t> para a planilha</a:t>
          </a:r>
        </a:p>
        <a:p>
          <a:pPr algn="ctr"/>
          <a:endParaRPr lang="pt-BR" sz="1100" b="1" baseline="0">
            <a:latin typeface="Arial" panose="020B0604020202020204" pitchFamily="34" charset="0"/>
            <a:cs typeface="Arial" panose="020B0604020202020204" pitchFamily="34" charset="0"/>
          </a:endParaRPr>
        </a:p>
        <a:p>
          <a:pPr algn="ctr"/>
          <a:r>
            <a:rPr lang="pt-BR" sz="1100" b="1" baseline="0">
              <a:latin typeface="Arial" panose="020B0604020202020204" pitchFamily="34" charset="0"/>
              <a:cs typeface="Arial" panose="020B0604020202020204" pitchFamily="34" charset="0"/>
            </a:rPr>
            <a:t>V - S. CONCRETOS</a:t>
          </a:r>
          <a:endParaRPr lang="pt-BR" sz="1100" b="1">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76200</xdr:colOff>
      <xdr:row>0</xdr:row>
      <xdr:rowOff>66675</xdr:rowOff>
    </xdr:from>
    <xdr:to>
      <xdr:col>11</xdr:col>
      <xdr:colOff>1376101</xdr:colOff>
      <xdr:row>1</xdr:row>
      <xdr:rowOff>790575</xdr:rowOff>
    </xdr:to>
    <xdr:sp macro="" textlink="">
      <xdr:nvSpPr>
        <xdr:cNvPr id="6" name="Caixa de Texto 2">
          <a:extLst>
            <a:ext uri="{FF2B5EF4-FFF2-40B4-BE49-F238E27FC236}">
              <a16:creationId xmlns:a16="http://schemas.microsoft.com/office/drawing/2014/main" id="{00000000-0008-0000-0100-000006000000}"/>
            </a:ext>
          </a:extLst>
        </xdr:cNvPr>
        <xdr:cNvSpPr txBox="1">
          <a:spLocks noChangeArrowheads="1"/>
        </xdr:cNvSpPr>
      </xdr:nvSpPr>
      <xdr:spPr bwMode="auto">
        <a:xfrm>
          <a:off x="7724775" y="66675"/>
          <a:ext cx="1795201" cy="102870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408940">
            <a:lnSpc>
              <a:spcPct val="107000"/>
            </a:lnSpc>
            <a:spcAft>
              <a:spcPts val="400"/>
            </a:spcAft>
          </a:pPr>
          <a:r>
            <a:rPr lang="pt-BR" sz="1200" b="1">
              <a:effectLst/>
              <a:latin typeface="Calibri" panose="020F0502020204030204" pitchFamily="34" charset="0"/>
              <a:ea typeface="Calibri" panose="020F0502020204030204" pitchFamily="34" charset="0"/>
              <a:cs typeface="Times New Roman" panose="02020603050405020304" pitchFamily="18" charset="0"/>
            </a:rPr>
            <a:t>  LEGENDA</a:t>
          </a:r>
          <a:endParaRPr lang="pt-BR" sz="1100" b="1">
            <a:effectLst/>
            <a:latin typeface="Calibri" panose="020F0502020204030204" pitchFamily="34" charset="0"/>
            <a:ea typeface="Calibri" panose="020F0502020204030204" pitchFamily="34" charset="0"/>
            <a:cs typeface="Times New Roman" panose="02020603050405020304" pitchFamily="18" charset="0"/>
          </a:endParaRPr>
        </a:p>
        <a:p>
          <a:pPr marL="408940">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NÃO OBSERVADO</a:t>
          </a:r>
        </a:p>
        <a:p>
          <a:pPr>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EMERGENTE</a:t>
          </a:r>
        </a:p>
        <a:p>
          <a:pPr>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DOMINADO</a:t>
          </a:r>
        </a:p>
      </xdr:txBody>
    </xdr:sp>
    <xdr:clientData/>
  </xdr:twoCellAnchor>
  <xdr:twoCellAnchor>
    <xdr:from>
      <xdr:col>10</xdr:col>
      <xdr:colOff>163829</xdr:colOff>
      <xdr:row>1</xdr:row>
      <xdr:rowOff>52764</xdr:rowOff>
    </xdr:from>
    <xdr:to>
      <xdr:col>11</xdr:col>
      <xdr:colOff>16537</xdr:colOff>
      <xdr:row>1</xdr:row>
      <xdr:rowOff>233104</xdr:rowOff>
    </xdr:to>
    <xdr:sp macro="" textlink="">
      <xdr:nvSpPr>
        <xdr:cNvPr id="7" name="Retângulo 6">
          <a:extLst>
            <a:ext uri="{FF2B5EF4-FFF2-40B4-BE49-F238E27FC236}">
              <a16:creationId xmlns:a16="http://schemas.microsoft.com/office/drawing/2014/main" id="{00000000-0008-0000-0100-000007000000}"/>
            </a:ext>
          </a:extLst>
        </xdr:cNvPr>
        <xdr:cNvSpPr/>
      </xdr:nvSpPr>
      <xdr:spPr>
        <a:xfrm>
          <a:off x="7812404" y="357564"/>
          <a:ext cx="348008" cy="18034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10</xdr:col>
      <xdr:colOff>163829</xdr:colOff>
      <xdr:row>1</xdr:row>
      <xdr:rowOff>283239</xdr:rowOff>
    </xdr:from>
    <xdr:to>
      <xdr:col>11</xdr:col>
      <xdr:colOff>16537</xdr:colOff>
      <xdr:row>1</xdr:row>
      <xdr:rowOff>482629</xdr:rowOff>
    </xdr:to>
    <xdr:sp macro="" textlink="">
      <xdr:nvSpPr>
        <xdr:cNvPr id="8" name="Retângulo 7">
          <a:extLst>
            <a:ext uri="{FF2B5EF4-FFF2-40B4-BE49-F238E27FC236}">
              <a16:creationId xmlns:a16="http://schemas.microsoft.com/office/drawing/2014/main" id="{00000000-0008-0000-0100-000008000000}"/>
            </a:ext>
          </a:extLst>
        </xdr:cNvPr>
        <xdr:cNvSpPr/>
      </xdr:nvSpPr>
      <xdr:spPr>
        <a:xfrm>
          <a:off x="7812404" y="588039"/>
          <a:ext cx="348008" cy="199390"/>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10</xdr:col>
      <xdr:colOff>161924</xdr:colOff>
      <xdr:row>1</xdr:row>
      <xdr:rowOff>543240</xdr:rowOff>
    </xdr:from>
    <xdr:to>
      <xdr:col>11</xdr:col>
      <xdr:colOff>14632</xdr:colOff>
      <xdr:row>1</xdr:row>
      <xdr:rowOff>743259</xdr:rowOff>
    </xdr:to>
    <xdr:sp macro="" textlink="">
      <xdr:nvSpPr>
        <xdr:cNvPr id="9" name="Retângulo 8">
          <a:extLst>
            <a:ext uri="{FF2B5EF4-FFF2-40B4-BE49-F238E27FC236}">
              <a16:creationId xmlns:a16="http://schemas.microsoft.com/office/drawing/2014/main" id="{00000000-0008-0000-0100-000009000000}"/>
            </a:ext>
          </a:extLst>
        </xdr:cNvPr>
        <xdr:cNvSpPr/>
      </xdr:nvSpPr>
      <xdr:spPr>
        <a:xfrm>
          <a:off x="7810499" y="848040"/>
          <a:ext cx="348008" cy="200019"/>
        </a:xfrm>
        <a:prstGeom prst="rect">
          <a:avLst/>
        </a:prstGeom>
        <a:solidFill>
          <a:schemeClr val="accent4">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9525</xdr:colOff>
      <xdr:row>0</xdr:row>
      <xdr:rowOff>57150</xdr:rowOff>
    </xdr:from>
    <xdr:to>
      <xdr:col>14</xdr:col>
      <xdr:colOff>1171575</xdr:colOff>
      <xdr:row>1</xdr:row>
      <xdr:rowOff>704850</xdr:rowOff>
    </xdr:to>
    <xdr:sp macro="" textlink="">
      <xdr:nvSpPr>
        <xdr:cNvPr id="6" name="Caixa de Texto 2">
          <a:extLst>
            <a:ext uri="{FF2B5EF4-FFF2-40B4-BE49-F238E27FC236}">
              <a16:creationId xmlns:a16="http://schemas.microsoft.com/office/drawing/2014/main" id="{00000000-0008-0000-0300-000006000000}"/>
            </a:ext>
          </a:extLst>
        </xdr:cNvPr>
        <xdr:cNvSpPr txBox="1">
          <a:spLocks noChangeArrowheads="1"/>
        </xdr:cNvSpPr>
      </xdr:nvSpPr>
      <xdr:spPr bwMode="auto">
        <a:xfrm>
          <a:off x="8477250" y="57150"/>
          <a:ext cx="1771650" cy="102870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408940">
            <a:lnSpc>
              <a:spcPct val="107000"/>
            </a:lnSpc>
            <a:spcAft>
              <a:spcPts val="400"/>
            </a:spcAft>
          </a:pPr>
          <a:r>
            <a:rPr lang="pt-BR" sz="1200" b="1">
              <a:effectLst/>
              <a:latin typeface="Calibri" panose="020F0502020204030204" pitchFamily="34" charset="0"/>
              <a:ea typeface="Calibri" panose="020F0502020204030204" pitchFamily="34" charset="0"/>
              <a:cs typeface="Times New Roman" panose="02020603050405020304" pitchFamily="18" charset="0"/>
            </a:rPr>
            <a:t>  LEGENDA</a:t>
          </a:r>
          <a:endParaRPr lang="pt-BR" sz="1100" b="1">
            <a:effectLst/>
            <a:latin typeface="Calibri" panose="020F0502020204030204" pitchFamily="34" charset="0"/>
            <a:ea typeface="Calibri" panose="020F0502020204030204" pitchFamily="34" charset="0"/>
            <a:cs typeface="Times New Roman" panose="02020603050405020304" pitchFamily="18" charset="0"/>
          </a:endParaRPr>
        </a:p>
        <a:p>
          <a:pPr marL="408940">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NÃO OBSERVADO</a:t>
          </a:r>
        </a:p>
        <a:p>
          <a:pPr>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EMERGENTE</a:t>
          </a:r>
        </a:p>
        <a:p>
          <a:pPr>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DOMINADO</a:t>
          </a:r>
        </a:p>
      </xdr:txBody>
    </xdr:sp>
    <xdr:clientData/>
  </xdr:twoCellAnchor>
  <xdr:twoCellAnchor>
    <xdr:from>
      <xdr:col>12</xdr:col>
      <xdr:colOff>59054</xdr:colOff>
      <xdr:row>0</xdr:row>
      <xdr:rowOff>348039</xdr:rowOff>
    </xdr:from>
    <xdr:to>
      <xdr:col>13</xdr:col>
      <xdr:colOff>292762</xdr:colOff>
      <xdr:row>1</xdr:row>
      <xdr:rowOff>147379</xdr:rowOff>
    </xdr:to>
    <xdr:sp macro="" textlink="">
      <xdr:nvSpPr>
        <xdr:cNvPr id="7" name="Retângulo 6">
          <a:extLst>
            <a:ext uri="{FF2B5EF4-FFF2-40B4-BE49-F238E27FC236}">
              <a16:creationId xmlns:a16="http://schemas.microsoft.com/office/drawing/2014/main" id="{00000000-0008-0000-0300-000007000000}"/>
            </a:ext>
          </a:extLst>
        </xdr:cNvPr>
        <xdr:cNvSpPr/>
      </xdr:nvSpPr>
      <xdr:spPr>
        <a:xfrm>
          <a:off x="8526779" y="348039"/>
          <a:ext cx="348008" cy="18034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12</xdr:col>
      <xdr:colOff>59054</xdr:colOff>
      <xdr:row>1</xdr:row>
      <xdr:rowOff>197514</xdr:rowOff>
    </xdr:from>
    <xdr:to>
      <xdr:col>13</xdr:col>
      <xdr:colOff>292762</xdr:colOff>
      <xdr:row>1</xdr:row>
      <xdr:rowOff>396904</xdr:rowOff>
    </xdr:to>
    <xdr:sp macro="" textlink="">
      <xdr:nvSpPr>
        <xdr:cNvPr id="8" name="Retângulo 7">
          <a:extLst>
            <a:ext uri="{FF2B5EF4-FFF2-40B4-BE49-F238E27FC236}">
              <a16:creationId xmlns:a16="http://schemas.microsoft.com/office/drawing/2014/main" id="{00000000-0008-0000-0300-000008000000}"/>
            </a:ext>
          </a:extLst>
        </xdr:cNvPr>
        <xdr:cNvSpPr/>
      </xdr:nvSpPr>
      <xdr:spPr>
        <a:xfrm>
          <a:off x="8526779" y="578514"/>
          <a:ext cx="348008" cy="199390"/>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12</xdr:col>
      <xdr:colOff>57149</xdr:colOff>
      <xdr:row>1</xdr:row>
      <xdr:rowOff>457515</xdr:rowOff>
    </xdr:from>
    <xdr:to>
      <xdr:col>13</xdr:col>
      <xdr:colOff>290857</xdr:colOff>
      <xdr:row>1</xdr:row>
      <xdr:rowOff>657534</xdr:rowOff>
    </xdr:to>
    <xdr:sp macro="" textlink="">
      <xdr:nvSpPr>
        <xdr:cNvPr id="9" name="Retângulo 8">
          <a:extLst>
            <a:ext uri="{FF2B5EF4-FFF2-40B4-BE49-F238E27FC236}">
              <a16:creationId xmlns:a16="http://schemas.microsoft.com/office/drawing/2014/main" id="{00000000-0008-0000-0300-000009000000}"/>
            </a:ext>
          </a:extLst>
        </xdr:cNvPr>
        <xdr:cNvSpPr/>
      </xdr:nvSpPr>
      <xdr:spPr>
        <a:xfrm>
          <a:off x="8524874" y="838515"/>
          <a:ext cx="348008" cy="200019"/>
        </a:xfrm>
        <a:prstGeom prst="rect">
          <a:avLst/>
        </a:prstGeom>
        <a:solidFill>
          <a:schemeClr val="accent4">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219807</xdr:colOff>
      <xdr:row>1</xdr:row>
      <xdr:rowOff>146538</xdr:rowOff>
    </xdr:from>
    <xdr:to>
      <xdr:col>17</xdr:col>
      <xdr:colOff>2015008</xdr:colOff>
      <xdr:row>1</xdr:row>
      <xdr:rowOff>1175238</xdr:rowOff>
    </xdr:to>
    <xdr:sp macro="" textlink="">
      <xdr:nvSpPr>
        <xdr:cNvPr id="7" name="Caixa de Texto 2">
          <a:extLst>
            <a:ext uri="{FF2B5EF4-FFF2-40B4-BE49-F238E27FC236}">
              <a16:creationId xmlns:a16="http://schemas.microsoft.com/office/drawing/2014/main" id="{00000000-0008-0000-0500-000007000000}"/>
            </a:ext>
          </a:extLst>
        </xdr:cNvPr>
        <xdr:cNvSpPr txBox="1">
          <a:spLocks noChangeArrowheads="1"/>
        </xdr:cNvSpPr>
      </xdr:nvSpPr>
      <xdr:spPr bwMode="auto">
        <a:xfrm>
          <a:off x="11513736" y="659423"/>
          <a:ext cx="1795201" cy="102870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408940">
            <a:lnSpc>
              <a:spcPct val="107000"/>
            </a:lnSpc>
            <a:spcAft>
              <a:spcPts val="400"/>
            </a:spcAft>
          </a:pPr>
          <a:r>
            <a:rPr lang="pt-BR" sz="1200" b="1">
              <a:effectLst/>
              <a:latin typeface="Calibri" panose="020F0502020204030204" pitchFamily="34" charset="0"/>
              <a:ea typeface="Calibri" panose="020F0502020204030204" pitchFamily="34" charset="0"/>
              <a:cs typeface="Times New Roman" panose="02020603050405020304" pitchFamily="18" charset="0"/>
            </a:rPr>
            <a:t>  LEGENDA</a:t>
          </a:r>
          <a:endParaRPr lang="pt-BR" sz="1100" b="1">
            <a:effectLst/>
            <a:latin typeface="Calibri" panose="020F0502020204030204" pitchFamily="34" charset="0"/>
            <a:ea typeface="Calibri" panose="020F0502020204030204" pitchFamily="34" charset="0"/>
            <a:cs typeface="Times New Roman" panose="02020603050405020304" pitchFamily="18" charset="0"/>
          </a:endParaRPr>
        </a:p>
        <a:p>
          <a:pPr marL="408940">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NÃO OBSERVADO</a:t>
          </a:r>
        </a:p>
        <a:p>
          <a:pPr>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EMERGENTE</a:t>
          </a:r>
        </a:p>
        <a:p>
          <a:pPr>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DOMINADO</a:t>
          </a:r>
        </a:p>
      </xdr:txBody>
    </xdr:sp>
    <xdr:clientData/>
  </xdr:twoCellAnchor>
  <xdr:twoCellAnchor>
    <xdr:from>
      <xdr:col>17</xdr:col>
      <xdr:colOff>307436</xdr:colOff>
      <xdr:row>1</xdr:row>
      <xdr:rowOff>437427</xdr:rowOff>
    </xdr:from>
    <xdr:to>
      <xdr:col>17</xdr:col>
      <xdr:colOff>655444</xdr:colOff>
      <xdr:row>1</xdr:row>
      <xdr:rowOff>617767</xdr:rowOff>
    </xdr:to>
    <xdr:sp macro="" textlink="">
      <xdr:nvSpPr>
        <xdr:cNvPr id="8" name="Retângulo 7">
          <a:extLst>
            <a:ext uri="{FF2B5EF4-FFF2-40B4-BE49-F238E27FC236}">
              <a16:creationId xmlns:a16="http://schemas.microsoft.com/office/drawing/2014/main" id="{00000000-0008-0000-0500-000008000000}"/>
            </a:ext>
          </a:extLst>
        </xdr:cNvPr>
        <xdr:cNvSpPr/>
      </xdr:nvSpPr>
      <xdr:spPr>
        <a:xfrm>
          <a:off x="11601365" y="950312"/>
          <a:ext cx="348008" cy="18034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17</xdr:col>
      <xdr:colOff>307436</xdr:colOff>
      <xdr:row>1</xdr:row>
      <xdr:rowOff>667902</xdr:rowOff>
    </xdr:from>
    <xdr:to>
      <xdr:col>17</xdr:col>
      <xdr:colOff>655444</xdr:colOff>
      <xdr:row>1</xdr:row>
      <xdr:rowOff>867292</xdr:rowOff>
    </xdr:to>
    <xdr:sp macro="" textlink="">
      <xdr:nvSpPr>
        <xdr:cNvPr id="9" name="Retângulo 8">
          <a:extLst>
            <a:ext uri="{FF2B5EF4-FFF2-40B4-BE49-F238E27FC236}">
              <a16:creationId xmlns:a16="http://schemas.microsoft.com/office/drawing/2014/main" id="{00000000-0008-0000-0500-000009000000}"/>
            </a:ext>
          </a:extLst>
        </xdr:cNvPr>
        <xdr:cNvSpPr/>
      </xdr:nvSpPr>
      <xdr:spPr>
        <a:xfrm>
          <a:off x="11601365" y="1180787"/>
          <a:ext cx="348008" cy="199390"/>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17</xdr:col>
      <xdr:colOff>305531</xdr:colOff>
      <xdr:row>1</xdr:row>
      <xdr:rowOff>927903</xdr:rowOff>
    </xdr:from>
    <xdr:to>
      <xdr:col>17</xdr:col>
      <xdr:colOff>653539</xdr:colOff>
      <xdr:row>1</xdr:row>
      <xdr:rowOff>1127922</xdr:rowOff>
    </xdr:to>
    <xdr:sp macro="" textlink="">
      <xdr:nvSpPr>
        <xdr:cNvPr id="10" name="Retângulo 9">
          <a:extLst>
            <a:ext uri="{FF2B5EF4-FFF2-40B4-BE49-F238E27FC236}">
              <a16:creationId xmlns:a16="http://schemas.microsoft.com/office/drawing/2014/main" id="{00000000-0008-0000-0500-00000A000000}"/>
            </a:ext>
          </a:extLst>
        </xdr:cNvPr>
        <xdr:cNvSpPr/>
      </xdr:nvSpPr>
      <xdr:spPr>
        <a:xfrm>
          <a:off x="11599460" y="1440788"/>
          <a:ext cx="348008" cy="200019"/>
        </a:xfrm>
        <a:prstGeom prst="rect">
          <a:avLst/>
        </a:prstGeom>
        <a:solidFill>
          <a:schemeClr val="accent4">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1104900</xdr:colOff>
      <xdr:row>0</xdr:row>
      <xdr:rowOff>133350</xdr:rowOff>
    </xdr:from>
    <xdr:to>
      <xdr:col>8</xdr:col>
      <xdr:colOff>2900101</xdr:colOff>
      <xdr:row>1</xdr:row>
      <xdr:rowOff>676275</xdr:rowOff>
    </xdr:to>
    <xdr:sp macro="" textlink="">
      <xdr:nvSpPr>
        <xdr:cNvPr id="2" name="Caixa de Texto 2">
          <a:extLst>
            <a:ext uri="{FF2B5EF4-FFF2-40B4-BE49-F238E27FC236}">
              <a16:creationId xmlns:a16="http://schemas.microsoft.com/office/drawing/2014/main" id="{00000000-0008-0000-0700-000002000000}"/>
            </a:ext>
          </a:extLst>
        </xdr:cNvPr>
        <xdr:cNvSpPr txBox="1">
          <a:spLocks noChangeArrowheads="1"/>
        </xdr:cNvSpPr>
      </xdr:nvSpPr>
      <xdr:spPr bwMode="auto">
        <a:xfrm>
          <a:off x="7667625" y="133350"/>
          <a:ext cx="1795201" cy="102870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408940">
            <a:lnSpc>
              <a:spcPct val="107000"/>
            </a:lnSpc>
            <a:spcAft>
              <a:spcPts val="400"/>
            </a:spcAft>
          </a:pPr>
          <a:r>
            <a:rPr lang="pt-BR" sz="1200" b="1">
              <a:effectLst/>
              <a:latin typeface="Calibri" panose="020F0502020204030204" pitchFamily="34" charset="0"/>
              <a:ea typeface="Calibri" panose="020F0502020204030204" pitchFamily="34" charset="0"/>
              <a:cs typeface="Times New Roman" panose="02020603050405020304" pitchFamily="18" charset="0"/>
            </a:rPr>
            <a:t>  LEGENDA</a:t>
          </a:r>
          <a:endParaRPr lang="pt-BR" sz="1100" b="1">
            <a:effectLst/>
            <a:latin typeface="Calibri" panose="020F0502020204030204" pitchFamily="34" charset="0"/>
            <a:ea typeface="Calibri" panose="020F0502020204030204" pitchFamily="34" charset="0"/>
            <a:cs typeface="Times New Roman" panose="02020603050405020304" pitchFamily="18" charset="0"/>
          </a:endParaRPr>
        </a:p>
        <a:p>
          <a:pPr marL="408940">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NÃO OBSERVADO</a:t>
          </a:r>
        </a:p>
        <a:p>
          <a:pPr>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EMERGENTE</a:t>
          </a:r>
        </a:p>
        <a:p>
          <a:pPr>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DOMINADO</a:t>
          </a:r>
        </a:p>
      </xdr:txBody>
    </xdr:sp>
    <xdr:clientData/>
  </xdr:twoCellAnchor>
  <xdr:twoCellAnchor>
    <xdr:from>
      <xdr:col>8</xdr:col>
      <xdr:colOff>1192529</xdr:colOff>
      <xdr:row>0</xdr:row>
      <xdr:rowOff>424239</xdr:rowOff>
    </xdr:from>
    <xdr:to>
      <xdr:col>8</xdr:col>
      <xdr:colOff>1540537</xdr:colOff>
      <xdr:row>1</xdr:row>
      <xdr:rowOff>118804</xdr:rowOff>
    </xdr:to>
    <xdr:sp macro="" textlink="">
      <xdr:nvSpPr>
        <xdr:cNvPr id="3" name="Retângulo 2">
          <a:extLst>
            <a:ext uri="{FF2B5EF4-FFF2-40B4-BE49-F238E27FC236}">
              <a16:creationId xmlns:a16="http://schemas.microsoft.com/office/drawing/2014/main" id="{00000000-0008-0000-0700-000003000000}"/>
            </a:ext>
          </a:extLst>
        </xdr:cNvPr>
        <xdr:cNvSpPr/>
      </xdr:nvSpPr>
      <xdr:spPr>
        <a:xfrm>
          <a:off x="7755254" y="424239"/>
          <a:ext cx="348008" cy="18034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8</xdr:col>
      <xdr:colOff>1192529</xdr:colOff>
      <xdr:row>1</xdr:row>
      <xdr:rowOff>168939</xdr:rowOff>
    </xdr:from>
    <xdr:to>
      <xdr:col>8</xdr:col>
      <xdr:colOff>1540537</xdr:colOff>
      <xdr:row>1</xdr:row>
      <xdr:rowOff>368329</xdr:rowOff>
    </xdr:to>
    <xdr:sp macro="" textlink="">
      <xdr:nvSpPr>
        <xdr:cNvPr id="4" name="Retângulo 3">
          <a:extLst>
            <a:ext uri="{FF2B5EF4-FFF2-40B4-BE49-F238E27FC236}">
              <a16:creationId xmlns:a16="http://schemas.microsoft.com/office/drawing/2014/main" id="{00000000-0008-0000-0700-000004000000}"/>
            </a:ext>
          </a:extLst>
        </xdr:cNvPr>
        <xdr:cNvSpPr/>
      </xdr:nvSpPr>
      <xdr:spPr>
        <a:xfrm>
          <a:off x="7755254" y="654714"/>
          <a:ext cx="348008" cy="199390"/>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8</xdr:col>
      <xdr:colOff>1190624</xdr:colOff>
      <xdr:row>1</xdr:row>
      <xdr:rowOff>428940</xdr:rowOff>
    </xdr:from>
    <xdr:to>
      <xdr:col>8</xdr:col>
      <xdr:colOff>1538632</xdr:colOff>
      <xdr:row>1</xdr:row>
      <xdr:rowOff>628959</xdr:rowOff>
    </xdr:to>
    <xdr:sp macro="" textlink="">
      <xdr:nvSpPr>
        <xdr:cNvPr id="5" name="Retângulo 4">
          <a:extLst>
            <a:ext uri="{FF2B5EF4-FFF2-40B4-BE49-F238E27FC236}">
              <a16:creationId xmlns:a16="http://schemas.microsoft.com/office/drawing/2014/main" id="{00000000-0008-0000-0700-000005000000}"/>
            </a:ext>
          </a:extLst>
        </xdr:cNvPr>
        <xdr:cNvSpPr/>
      </xdr:nvSpPr>
      <xdr:spPr>
        <a:xfrm>
          <a:off x="7753349" y="914715"/>
          <a:ext cx="348008" cy="200019"/>
        </a:xfrm>
        <a:prstGeom prst="rect">
          <a:avLst/>
        </a:prstGeom>
        <a:solidFill>
          <a:schemeClr val="accent4">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editAs="absolute">
    <xdr:from>
      <xdr:col>1</xdr:col>
      <xdr:colOff>0</xdr:colOff>
      <xdr:row>0</xdr:row>
      <xdr:rowOff>0</xdr:rowOff>
    </xdr:from>
    <xdr:to>
      <xdr:col>8</xdr:col>
      <xdr:colOff>962025</xdr:colOff>
      <xdr:row>2</xdr:row>
      <xdr:rowOff>40659</xdr:rowOff>
    </xdr:to>
    <xdr:sp macro="" textlink="">
      <xdr:nvSpPr>
        <xdr:cNvPr id="19" name="CaixaDeTexto 6">
          <a:extLst>
            <a:ext uri="{FF2B5EF4-FFF2-40B4-BE49-F238E27FC236}">
              <a16:creationId xmlns:a16="http://schemas.microsoft.com/office/drawing/2014/main" id="{00000000-0008-0000-0700-000013000000}"/>
            </a:ext>
          </a:extLst>
        </xdr:cNvPr>
        <xdr:cNvSpPr txBox="1"/>
      </xdr:nvSpPr>
      <xdr:spPr>
        <a:xfrm flipH="1">
          <a:off x="133350" y="0"/>
          <a:ext cx="7391400" cy="137415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just">
            <a:lnSpc>
              <a:spcPct val="107000"/>
            </a:lnSpc>
            <a:spcAft>
              <a:spcPts val="800"/>
            </a:spcAft>
          </a:pPr>
          <a:r>
            <a:rPr lang="pt-BR" sz="1100" b="1">
              <a:solidFill>
                <a:srgbClr val="000000"/>
              </a:solidFill>
              <a:effectLst/>
              <a:ea typeface="Calibri" panose="020F0502020204030204" pitchFamily="34" charset="0"/>
              <a:cs typeface="Times New Roman" panose="02020603050405020304" pitchFamily="18" charset="0"/>
            </a:rPr>
            <a:t>Nível IV. COMUNICAÇÃO CONVENCIONAL</a:t>
          </a:r>
          <a:r>
            <a:rPr lang="pt-BR" sz="1100">
              <a:solidFill>
                <a:srgbClr val="000000"/>
              </a:solidFill>
              <a:effectLst/>
              <a:ea typeface="Calibri" panose="020F0502020204030204" pitchFamily="34" charset="0"/>
              <a:cs typeface="Times New Roman" panose="02020603050405020304" pitchFamily="18" charset="0"/>
            </a:rPr>
            <a:t>: Nesta etapa a criança utiliza comportamentos pré-simbólicos de forma intencional para expressar suas necessidades ou desejos. Os comportamentos utilizados para comunicar são pré-simbólicos porque não implicam nenhum tipo de símbolo. Os gestos “convencionais” incluem comportamentos como apontar ou dizer “sim” com a cabeça. O significado destes gestos é determinado pela cultura específica na qual são usados. Na idade adulta, continuamos utilizando os gestos convencionais para acompanhar nossas mensagens faladas. Leve em consideração que muitos desses gestos (especialmente o de apontar) requerem boas habilidades visuais e podem não ser apropriados para crianças com deficiência visual grave (ROWLAND, 2011, p. 10).</a:t>
          </a:r>
          <a:endParaRPr lang="pt-BR" sz="1100">
            <a:effectLst/>
            <a:ea typeface="Calibri" panose="020F0502020204030204" pitchFamily="34"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990600</xdr:colOff>
      <xdr:row>0</xdr:row>
      <xdr:rowOff>561975</xdr:rowOff>
    </xdr:from>
    <xdr:to>
      <xdr:col>8</xdr:col>
      <xdr:colOff>2785801</xdr:colOff>
      <xdr:row>1</xdr:row>
      <xdr:rowOff>942975</xdr:rowOff>
    </xdr:to>
    <xdr:sp macro="" textlink="">
      <xdr:nvSpPr>
        <xdr:cNvPr id="2" name="Caixa de Texto 2">
          <a:extLst>
            <a:ext uri="{FF2B5EF4-FFF2-40B4-BE49-F238E27FC236}">
              <a16:creationId xmlns:a16="http://schemas.microsoft.com/office/drawing/2014/main" id="{00000000-0008-0000-0900-000002000000}"/>
            </a:ext>
          </a:extLst>
        </xdr:cNvPr>
        <xdr:cNvSpPr txBox="1">
          <a:spLocks noChangeArrowheads="1"/>
        </xdr:cNvSpPr>
      </xdr:nvSpPr>
      <xdr:spPr bwMode="auto">
        <a:xfrm>
          <a:off x="7667625" y="561975"/>
          <a:ext cx="1795201" cy="102870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408940">
            <a:lnSpc>
              <a:spcPct val="107000"/>
            </a:lnSpc>
            <a:spcAft>
              <a:spcPts val="400"/>
            </a:spcAft>
          </a:pPr>
          <a:r>
            <a:rPr lang="pt-BR" sz="1200" b="1">
              <a:effectLst/>
              <a:latin typeface="Calibri" panose="020F0502020204030204" pitchFamily="34" charset="0"/>
              <a:ea typeface="Calibri" panose="020F0502020204030204" pitchFamily="34" charset="0"/>
              <a:cs typeface="Times New Roman" panose="02020603050405020304" pitchFamily="18" charset="0"/>
            </a:rPr>
            <a:t>  LEGENDA</a:t>
          </a:r>
          <a:endParaRPr lang="pt-BR" sz="1100" b="1">
            <a:effectLst/>
            <a:latin typeface="Calibri" panose="020F0502020204030204" pitchFamily="34" charset="0"/>
            <a:ea typeface="Calibri" panose="020F0502020204030204" pitchFamily="34" charset="0"/>
            <a:cs typeface="Times New Roman" panose="02020603050405020304" pitchFamily="18" charset="0"/>
          </a:endParaRPr>
        </a:p>
        <a:p>
          <a:pPr marL="408940">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NÃO OBSERVADO</a:t>
          </a:r>
        </a:p>
        <a:p>
          <a:pPr>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EMERGENTE</a:t>
          </a:r>
        </a:p>
        <a:p>
          <a:pPr>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DOMINADO</a:t>
          </a:r>
        </a:p>
      </xdr:txBody>
    </xdr:sp>
    <xdr:clientData/>
  </xdr:twoCellAnchor>
  <xdr:twoCellAnchor>
    <xdr:from>
      <xdr:col>8</xdr:col>
      <xdr:colOff>1078229</xdr:colOff>
      <xdr:row>1</xdr:row>
      <xdr:rowOff>205164</xdr:rowOff>
    </xdr:from>
    <xdr:to>
      <xdr:col>8</xdr:col>
      <xdr:colOff>1426237</xdr:colOff>
      <xdr:row>1</xdr:row>
      <xdr:rowOff>385504</xdr:rowOff>
    </xdr:to>
    <xdr:sp macro="" textlink="">
      <xdr:nvSpPr>
        <xdr:cNvPr id="3" name="Retângulo 2">
          <a:extLst>
            <a:ext uri="{FF2B5EF4-FFF2-40B4-BE49-F238E27FC236}">
              <a16:creationId xmlns:a16="http://schemas.microsoft.com/office/drawing/2014/main" id="{00000000-0008-0000-0900-000003000000}"/>
            </a:ext>
          </a:extLst>
        </xdr:cNvPr>
        <xdr:cNvSpPr/>
      </xdr:nvSpPr>
      <xdr:spPr>
        <a:xfrm>
          <a:off x="7755254" y="852864"/>
          <a:ext cx="348008" cy="18034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8</xdr:col>
      <xdr:colOff>1078229</xdr:colOff>
      <xdr:row>1</xdr:row>
      <xdr:rowOff>435639</xdr:rowOff>
    </xdr:from>
    <xdr:to>
      <xdr:col>8</xdr:col>
      <xdr:colOff>1426237</xdr:colOff>
      <xdr:row>1</xdr:row>
      <xdr:rowOff>635029</xdr:rowOff>
    </xdr:to>
    <xdr:sp macro="" textlink="">
      <xdr:nvSpPr>
        <xdr:cNvPr id="4" name="Retângulo 3">
          <a:extLst>
            <a:ext uri="{FF2B5EF4-FFF2-40B4-BE49-F238E27FC236}">
              <a16:creationId xmlns:a16="http://schemas.microsoft.com/office/drawing/2014/main" id="{00000000-0008-0000-0900-000004000000}"/>
            </a:ext>
          </a:extLst>
        </xdr:cNvPr>
        <xdr:cNvSpPr/>
      </xdr:nvSpPr>
      <xdr:spPr>
        <a:xfrm>
          <a:off x="7755254" y="1083339"/>
          <a:ext cx="348008" cy="199390"/>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8</xdr:col>
      <xdr:colOff>1076324</xdr:colOff>
      <xdr:row>1</xdr:row>
      <xdr:rowOff>695640</xdr:rowOff>
    </xdr:from>
    <xdr:to>
      <xdr:col>8</xdr:col>
      <xdr:colOff>1424332</xdr:colOff>
      <xdr:row>1</xdr:row>
      <xdr:rowOff>895659</xdr:rowOff>
    </xdr:to>
    <xdr:sp macro="" textlink="">
      <xdr:nvSpPr>
        <xdr:cNvPr id="5" name="Retângulo 4">
          <a:extLst>
            <a:ext uri="{FF2B5EF4-FFF2-40B4-BE49-F238E27FC236}">
              <a16:creationId xmlns:a16="http://schemas.microsoft.com/office/drawing/2014/main" id="{00000000-0008-0000-0900-000005000000}"/>
            </a:ext>
          </a:extLst>
        </xdr:cNvPr>
        <xdr:cNvSpPr/>
      </xdr:nvSpPr>
      <xdr:spPr>
        <a:xfrm>
          <a:off x="7753349" y="1343340"/>
          <a:ext cx="348008" cy="200019"/>
        </a:xfrm>
        <a:prstGeom prst="rect">
          <a:avLst/>
        </a:prstGeom>
        <a:solidFill>
          <a:schemeClr val="accent4">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1</xdr:col>
      <xdr:colOff>95250</xdr:colOff>
      <xdr:row>0</xdr:row>
      <xdr:rowOff>38100</xdr:rowOff>
    </xdr:from>
    <xdr:to>
      <xdr:col>8</xdr:col>
      <xdr:colOff>2819400</xdr:colOff>
      <xdr:row>2</xdr:row>
      <xdr:rowOff>18415</xdr:rowOff>
    </xdr:to>
    <xdr:grpSp>
      <xdr:nvGrpSpPr>
        <xdr:cNvPr id="18" name="Agrupar 17">
          <a:extLst>
            <a:ext uri="{FF2B5EF4-FFF2-40B4-BE49-F238E27FC236}">
              <a16:creationId xmlns:a16="http://schemas.microsoft.com/office/drawing/2014/main" id="{00000000-0008-0000-0900-000012000000}"/>
            </a:ext>
          </a:extLst>
        </xdr:cNvPr>
        <xdr:cNvGrpSpPr/>
      </xdr:nvGrpSpPr>
      <xdr:grpSpPr>
        <a:xfrm>
          <a:off x="228600" y="38100"/>
          <a:ext cx="9353550" cy="1723390"/>
          <a:chOff x="9525" y="0"/>
          <a:chExt cx="9420225" cy="1819376"/>
        </a:xfrm>
      </xdr:grpSpPr>
      <xdr:sp macro="" textlink="">
        <xdr:nvSpPr>
          <xdr:cNvPr id="19" name="CaixaDeTexto 6">
            <a:extLst>
              <a:ext uri="{FF2B5EF4-FFF2-40B4-BE49-F238E27FC236}">
                <a16:creationId xmlns:a16="http://schemas.microsoft.com/office/drawing/2014/main" id="{00000000-0008-0000-0900-000013000000}"/>
              </a:ext>
            </a:extLst>
          </xdr:cNvPr>
          <xdr:cNvSpPr txBox="1"/>
        </xdr:nvSpPr>
        <xdr:spPr>
          <a:xfrm flipH="1">
            <a:off x="9525" y="0"/>
            <a:ext cx="9420225" cy="71247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just">
              <a:lnSpc>
                <a:spcPct val="106000"/>
              </a:lnSpc>
              <a:spcAft>
                <a:spcPts val="800"/>
              </a:spcAft>
              <a:tabLst>
                <a:tab pos="7381240" algn="l"/>
              </a:tabLst>
            </a:pPr>
            <a:r>
              <a:rPr lang="pt-BR" sz="1000" b="1">
                <a:solidFill>
                  <a:srgbClr val="000000"/>
                </a:solidFill>
                <a:effectLst/>
                <a:latin typeface="Arial" panose="020B0604020202020204" pitchFamily="34" charset="0"/>
                <a:ea typeface="Times New Roman" panose="02020603050405020304" pitchFamily="18" charset="0"/>
                <a:cs typeface="Times New Roman" panose="02020603050405020304" pitchFamily="18" charset="0"/>
              </a:rPr>
              <a:t>Nível V. SIMBOLOS CONCRETOS: </a:t>
            </a:r>
            <a:r>
              <a:rPr lang="pt-BR" sz="1000">
                <a:solidFill>
                  <a:srgbClr val="000000"/>
                </a:solidFill>
                <a:effectLst/>
                <a:latin typeface="Arial" panose="020B0604020202020204" pitchFamily="34" charset="0"/>
                <a:ea typeface="Times New Roman" panose="02020603050405020304" pitchFamily="18" charset="0"/>
                <a:cs typeface="Times New Roman" panose="02020603050405020304" pitchFamily="18" charset="0"/>
              </a:rPr>
              <a:t>Nesta etapa </a:t>
            </a:r>
            <a:r>
              <a:rPr lang="pt-BR" sz="10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a criança usa os “símbolos concretos” que são fisicamente parecidos com o que representam, resultando em uma mensagem clara para a criança. São parecidos tendo em vista que podem ter o mesmo formato, som, cor ou textura do que representam. </a:t>
            </a:r>
            <a:r>
              <a:rPr lang="pt-BR" sz="1100">
                <a:solidFill>
                  <a:srgbClr val="000000"/>
                </a:solidFill>
                <a:effectLst/>
                <a:ea typeface="Calibri" panose="020F0502020204030204" pitchFamily="34" charset="0"/>
                <a:cs typeface="Times New Roman" panose="02020603050405020304" pitchFamily="18" charset="0"/>
              </a:rPr>
              <a:t>Os símbolos concretos</a:t>
            </a:r>
            <a:endParaRPr lang="pt-BR" sz="1100">
              <a:effectLst/>
              <a:ea typeface="Calibri" panose="020F0502020204030204" pitchFamily="34" charset="0"/>
              <a:cs typeface="Times New Roman" panose="02020603050405020304" pitchFamily="18" charset="0"/>
            </a:endParaRPr>
          </a:p>
        </xdr:txBody>
      </xdr:sp>
      <xdr:sp macro="" textlink="">
        <xdr:nvSpPr>
          <xdr:cNvPr id="20" name="CaixaDeTexto 6">
            <a:extLst>
              <a:ext uri="{FF2B5EF4-FFF2-40B4-BE49-F238E27FC236}">
                <a16:creationId xmlns:a16="http://schemas.microsoft.com/office/drawing/2014/main" id="{00000000-0008-0000-0900-000014000000}"/>
              </a:ext>
            </a:extLst>
          </xdr:cNvPr>
          <xdr:cNvSpPr txBox="1"/>
        </xdr:nvSpPr>
        <xdr:spPr>
          <a:xfrm flipH="1">
            <a:off x="9802" y="353161"/>
            <a:ext cx="7498655" cy="146621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just">
              <a:lnSpc>
                <a:spcPct val="106000"/>
              </a:lnSpc>
              <a:spcAft>
                <a:spcPts val="800"/>
              </a:spcAft>
              <a:tabLst>
                <a:tab pos="7381240" algn="l"/>
              </a:tabLst>
            </a:pPr>
            <a:r>
              <a:rPr lang="pt-BR" sz="1100">
                <a:effectLst/>
                <a:ea typeface="Calibri" panose="020F0502020204030204" pitchFamily="34" charset="0"/>
                <a:cs typeface="Times New Roman" panose="02020603050405020304" pitchFamily="18" charset="0"/>
              </a:rPr>
              <a:t>concretos incluem símbolos gráficos</a:t>
            </a:r>
            <a:r>
              <a:rPr lang="pt-BR" sz="1100">
                <a:solidFill>
                  <a:srgbClr val="000000"/>
                </a:solidFill>
                <a:effectLst/>
                <a:ea typeface="Calibri" panose="020F0502020204030204" pitchFamily="34" charset="0"/>
                <a:cs typeface="Times New Roman" panose="02020603050405020304" pitchFamily="18" charset="0"/>
              </a:rPr>
              <a:t>, objetos usados como símbolos (como um cordão de sapato para representar “sapato”), certos gestos “icônicos” (como bater levemente em uma cadeira para dizer “sente-se”) e sons (como fazer um zumbido para se referir a uma abelha). Crianças com deficiências físicas graves podem ter acesso a imagens e símbolos de objetos mediante o uso de dispositivos mecânicos, apontando, tocando ou direcionando o olhar. Leve em consideração que as crianças que já têm habilidade para utilizar símbolos abstratos (nível VI), não precisam utilizar símbolos concretos. A maioria das crianças pula esta etapa. Entretanto, para algumas crianças que não aprenderam a utilizar símbolos abstratos, os símbolos concretos (nível V) podem servir como ponte para utilizar símbolos abstratos (nível VI)</a:t>
            </a:r>
            <a:r>
              <a:rPr lang="pt-BR" sz="10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(ROWLAND, 2006, p. 10).</a:t>
            </a:r>
            <a:endParaRPr lang="pt-BR" sz="1100">
              <a:effectLst/>
              <a:ea typeface="Calibri" panose="020F0502020204030204" pitchFamily="34" charset="0"/>
              <a:cs typeface="Times New Roman" panose="02020603050405020304" pitchFamily="18" charset="0"/>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2667000</xdr:colOff>
      <xdr:row>0</xdr:row>
      <xdr:rowOff>47624</xdr:rowOff>
    </xdr:from>
    <xdr:to>
      <xdr:col>5</xdr:col>
      <xdr:colOff>4543425</xdr:colOff>
      <xdr:row>0</xdr:row>
      <xdr:rowOff>1047749</xdr:rowOff>
    </xdr:to>
    <xdr:sp macro="" textlink="">
      <xdr:nvSpPr>
        <xdr:cNvPr id="2" name="Caixa de Texto 2">
          <a:extLst>
            <a:ext uri="{FF2B5EF4-FFF2-40B4-BE49-F238E27FC236}">
              <a16:creationId xmlns:a16="http://schemas.microsoft.com/office/drawing/2014/main" id="{E392A81B-CCC1-43F4-8AD6-4A39B8EAC494}"/>
            </a:ext>
          </a:extLst>
        </xdr:cNvPr>
        <xdr:cNvSpPr txBox="1">
          <a:spLocks noChangeArrowheads="1"/>
        </xdr:cNvSpPr>
      </xdr:nvSpPr>
      <xdr:spPr bwMode="auto">
        <a:xfrm>
          <a:off x="7581900" y="47624"/>
          <a:ext cx="1876425" cy="100012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408940">
            <a:lnSpc>
              <a:spcPct val="107000"/>
            </a:lnSpc>
            <a:spcAft>
              <a:spcPts val="400"/>
            </a:spcAft>
          </a:pPr>
          <a:r>
            <a:rPr lang="pt-BR" sz="1200" b="1">
              <a:effectLst/>
              <a:latin typeface="Calibri" panose="020F0502020204030204" pitchFamily="34" charset="0"/>
              <a:ea typeface="Calibri" panose="020F0502020204030204" pitchFamily="34" charset="0"/>
              <a:cs typeface="Times New Roman" panose="02020603050405020304" pitchFamily="18" charset="0"/>
            </a:rPr>
            <a:t>  LEGENDA</a:t>
          </a:r>
          <a:endParaRPr lang="pt-BR" sz="1100" b="1">
            <a:effectLst/>
            <a:latin typeface="Calibri" panose="020F0502020204030204" pitchFamily="34" charset="0"/>
            <a:ea typeface="Calibri" panose="020F0502020204030204" pitchFamily="34" charset="0"/>
            <a:cs typeface="Times New Roman" panose="02020603050405020304" pitchFamily="18" charset="0"/>
          </a:endParaRPr>
        </a:p>
        <a:p>
          <a:pPr marL="408940">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NÃO OBSERVADO</a:t>
          </a:r>
        </a:p>
        <a:p>
          <a:pPr>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EMERGENTE</a:t>
          </a:r>
        </a:p>
        <a:p>
          <a:pPr>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DOMINADO</a:t>
          </a:r>
        </a:p>
      </xdr:txBody>
    </xdr:sp>
    <xdr:clientData/>
  </xdr:twoCellAnchor>
  <xdr:twoCellAnchor>
    <xdr:from>
      <xdr:col>5</xdr:col>
      <xdr:colOff>2764154</xdr:colOff>
      <xdr:row>0</xdr:row>
      <xdr:rowOff>357564</xdr:rowOff>
    </xdr:from>
    <xdr:to>
      <xdr:col>5</xdr:col>
      <xdr:colOff>3112162</xdr:colOff>
      <xdr:row>0</xdr:row>
      <xdr:rowOff>537904</xdr:rowOff>
    </xdr:to>
    <xdr:sp macro="" textlink="">
      <xdr:nvSpPr>
        <xdr:cNvPr id="3" name="Retângulo 2">
          <a:extLst>
            <a:ext uri="{FF2B5EF4-FFF2-40B4-BE49-F238E27FC236}">
              <a16:creationId xmlns:a16="http://schemas.microsoft.com/office/drawing/2014/main" id="{D9C8FB47-4C57-48BD-8FD6-A0B9FDFA34DA}"/>
            </a:ext>
          </a:extLst>
        </xdr:cNvPr>
        <xdr:cNvSpPr/>
      </xdr:nvSpPr>
      <xdr:spPr>
        <a:xfrm>
          <a:off x="7679054" y="357564"/>
          <a:ext cx="348008" cy="18034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5</xdr:col>
      <xdr:colOff>2764154</xdr:colOff>
      <xdr:row>0</xdr:row>
      <xdr:rowOff>578514</xdr:rowOff>
    </xdr:from>
    <xdr:to>
      <xdr:col>5</xdr:col>
      <xdr:colOff>3112162</xdr:colOff>
      <xdr:row>0</xdr:row>
      <xdr:rowOff>777904</xdr:rowOff>
    </xdr:to>
    <xdr:sp macro="" textlink="">
      <xdr:nvSpPr>
        <xdr:cNvPr id="4" name="Retângulo 3">
          <a:extLst>
            <a:ext uri="{FF2B5EF4-FFF2-40B4-BE49-F238E27FC236}">
              <a16:creationId xmlns:a16="http://schemas.microsoft.com/office/drawing/2014/main" id="{BF5345EB-31D2-4477-9FA2-0018E60860EA}"/>
            </a:ext>
          </a:extLst>
        </xdr:cNvPr>
        <xdr:cNvSpPr/>
      </xdr:nvSpPr>
      <xdr:spPr>
        <a:xfrm>
          <a:off x="7679054" y="578514"/>
          <a:ext cx="348008" cy="199390"/>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5</xdr:col>
      <xdr:colOff>2762249</xdr:colOff>
      <xdr:row>0</xdr:row>
      <xdr:rowOff>828675</xdr:rowOff>
    </xdr:from>
    <xdr:to>
      <xdr:col>5</xdr:col>
      <xdr:colOff>3110257</xdr:colOff>
      <xdr:row>0</xdr:row>
      <xdr:rowOff>1019490</xdr:rowOff>
    </xdr:to>
    <xdr:sp macro="" textlink="">
      <xdr:nvSpPr>
        <xdr:cNvPr id="5" name="Retângulo 4">
          <a:extLst>
            <a:ext uri="{FF2B5EF4-FFF2-40B4-BE49-F238E27FC236}">
              <a16:creationId xmlns:a16="http://schemas.microsoft.com/office/drawing/2014/main" id="{3BC2B78E-FFCA-4408-8EFF-858FE5E63333}"/>
            </a:ext>
          </a:extLst>
        </xdr:cNvPr>
        <xdr:cNvSpPr/>
      </xdr:nvSpPr>
      <xdr:spPr>
        <a:xfrm flipV="1">
          <a:off x="7677149" y="828675"/>
          <a:ext cx="348008" cy="190815"/>
        </a:xfrm>
        <a:prstGeom prst="rect">
          <a:avLst/>
        </a:prstGeom>
        <a:solidFill>
          <a:schemeClr val="accent4">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1</xdr:col>
      <xdr:colOff>95250</xdr:colOff>
      <xdr:row>0</xdr:row>
      <xdr:rowOff>38100</xdr:rowOff>
    </xdr:from>
    <xdr:to>
      <xdr:col>5</xdr:col>
      <xdr:colOff>2428875</xdr:colOff>
      <xdr:row>1</xdr:row>
      <xdr:rowOff>0</xdr:rowOff>
    </xdr:to>
    <xdr:sp macro="" textlink="">
      <xdr:nvSpPr>
        <xdr:cNvPr id="7" name="CaixaDeTexto 6">
          <a:extLst>
            <a:ext uri="{FF2B5EF4-FFF2-40B4-BE49-F238E27FC236}">
              <a16:creationId xmlns:a16="http://schemas.microsoft.com/office/drawing/2014/main" id="{30AB7FA9-8634-0250-6A5A-97A8C99BDCB3}"/>
            </a:ext>
          </a:extLst>
        </xdr:cNvPr>
        <xdr:cNvSpPr txBox="1"/>
      </xdr:nvSpPr>
      <xdr:spPr>
        <a:xfrm flipH="1">
          <a:off x="228600" y="38100"/>
          <a:ext cx="7115175" cy="112395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just">
            <a:lnSpc>
              <a:spcPct val="106000"/>
            </a:lnSpc>
            <a:spcAft>
              <a:spcPts val="800"/>
            </a:spcAft>
            <a:tabLst>
              <a:tab pos="7381240" algn="l"/>
            </a:tabLst>
          </a:pPr>
          <a:r>
            <a:rPr lang="pt-BR" sz="1100" b="1">
              <a:solidFill>
                <a:schemeClr val="tx1"/>
              </a:solidFill>
              <a:effectLst/>
              <a:latin typeface="+mn-lt"/>
              <a:ea typeface="+mn-ea"/>
              <a:cs typeface="+mn-cs"/>
            </a:rPr>
            <a:t>Nível VI. </a:t>
          </a:r>
        </a:p>
        <a:p>
          <a:pPr algn="just">
            <a:lnSpc>
              <a:spcPct val="106000"/>
            </a:lnSpc>
            <a:spcAft>
              <a:spcPts val="800"/>
            </a:spcAft>
            <a:tabLst>
              <a:tab pos="7381240" algn="l"/>
            </a:tabLst>
          </a:pPr>
          <a:r>
            <a:rPr lang="pt-BR" sz="1100" b="1">
              <a:solidFill>
                <a:schemeClr val="tx1"/>
              </a:solidFill>
              <a:effectLst/>
              <a:latin typeface="+mn-lt"/>
              <a:ea typeface="+mn-ea"/>
              <a:cs typeface="+mn-cs"/>
            </a:rPr>
            <a:t>SÍMBOLOS ABSTRATOS:</a:t>
          </a:r>
          <a:r>
            <a:rPr lang="pt-BR" sz="1100">
              <a:solidFill>
                <a:schemeClr val="tx1"/>
              </a:solidFill>
              <a:effectLst/>
              <a:latin typeface="+mn-lt"/>
              <a:ea typeface="+mn-ea"/>
              <a:cs typeface="+mn-cs"/>
            </a:rPr>
            <a:t> Nesta etapa a criança utiliza símbolos abstratos como os pictogramas, a fala, palavras escritas, o Braille e a língua de sinais, inclusive. Estes símbolos não são fisicamente parecidos ao que representam. São utilizados um a um (ROWLAND, 2011, p. 11). </a:t>
          </a:r>
          <a:endParaRPr lang="pt-BR" sz="1100">
            <a:effectLst/>
            <a:ea typeface="Calibri" panose="020F0502020204030204" pitchFamily="34" charset="0"/>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2790825</xdr:colOff>
      <xdr:row>0</xdr:row>
      <xdr:rowOff>47624</xdr:rowOff>
    </xdr:from>
    <xdr:to>
      <xdr:col>5</xdr:col>
      <xdr:colOff>4667250</xdr:colOff>
      <xdr:row>0</xdr:row>
      <xdr:rowOff>1047749</xdr:rowOff>
    </xdr:to>
    <xdr:sp macro="" textlink="">
      <xdr:nvSpPr>
        <xdr:cNvPr id="2" name="Caixa de Texto 2">
          <a:extLst>
            <a:ext uri="{FF2B5EF4-FFF2-40B4-BE49-F238E27FC236}">
              <a16:creationId xmlns:a16="http://schemas.microsoft.com/office/drawing/2014/main" id="{2426AA5D-30C5-49B0-88FB-BE7DA36A4007}"/>
            </a:ext>
          </a:extLst>
        </xdr:cNvPr>
        <xdr:cNvSpPr txBox="1">
          <a:spLocks noChangeArrowheads="1"/>
        </xdr:cNvSpPr>
      </xdr:nvSpPr>
      <xdr:spPr bwMode="auto">
        <a:xfrm>
          <a:off x="7705725" y="47624"/>
          <a:ext cx="1876425" cy="100012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408940">
            <a:lnSpc>
              <a:spcPct val="107000"/>
            </a:lnSpc>
            <a:spcAft>
              <a:spcPts val="400"/>
            </a:spcAft>
          </a:pPr>
          <a:r>
            <a:rPr lang="pt-BR" sz="1200" b="1">
              <a:effectLst/>
              <a:latin typeface="Calibri" panose="020F0502020204030204" pitchFamily="34" charset="0"/>
              <a:ea typeface="Calibri" panose="020F0502020204030204" pitchFamily="34" charset="0"/>
              <a:cs typeface="Times New Roman" panose="02020603050405020304" pitchFamily="18" charset="0"/>
            </a:rPr>
            <a:t>  LEGENDA</a:t>
          </a:r>
          <a:endParaRPr lang="pt-BR" sz="1100" b="1">
            <a:effectLst/>
            <a:latin typeface="Calibri" panose="020F0502020204030204" pitchFamily="34" charset="0"/>
            <a:ea typeface="Calibri" panose="020F0502020204030204" pitchFamily="34" charset="0"/>
            <a:cs typeface="Times New Roman" panose="02020603050405020304" pitchFamily="18" charset="0"/>
          </a:endParaRPr>
        </a:p>
        <a:p>
          <a:pPr marL="408940">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NÃO OBSERVADO</a:t>
          </a:r>
        </a:p>
        <a:p>
          <a:pPr>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EMERGENTE</a:t>
          </a:r>
        </a:p>
        <a:p>
          <a:pPr>
            <a:lnSpc>
              <a:spcPct val="107000"/>
            </a:lnSpc>
            <a:spcAft>
              <a:spcPts val="400"/>
            </a:spcAft>
          </a:pPr>
          <a:r>
            <a:rPr lang="pt-BR" sz="1100">
              <a:effectLst/>
              <a:latin typeface="Calibri" panose="020F0502020204030204" pitchFamily="34" charset="0"/>
              <a:ea typeface="Calibri" panose="020F0502020204030204" pitchFamily="34" charset="0"/>
              <a:cs typeface="Times New Roman" panose="02020603050405020304" pitchFamily="18" charset="0"/>
            </a:rPr>
            <a:t>               =  DOMINADO</a:t>
          </a:r>
        </a:p>
      </xdr:txBody>
    </xdr:sp>
    <xdr:clientData/>
  </xdr:twoCellAnchor>
  <xdr:twoCellAnchor>
    <xdr:from>
      <xdr:col>5</xdr:col>
      <xdr:colOff>2887979</xdr:colOff>
      <xdr:row>0</xdr:row>
      <xdr:rowOff>357564</xdr:rowOff>
    </xdr:from>
    <xdr:to>
      <xdr:col>5</xdr:col>
      <xdr:colOff>3235987</xdr:colOff>
      <xdr:row>0</xdr:row>
      <xdr:rowOff>537904</xdr:rowOff>
    </xdr:to>
    <xdr:sp macro="" textlink="">
      <xdr:nvSpPr>
        <xdr:cNvPr id="3" name="Retângulo 2">
          <a:extLst>
            <a:ext uri="{FF2B5EF4-FFF2-40B4-BE49-F238E27FC236}">
              <a16:creationId xmlns:a16="http://schemas.microsoft.com/office/drawing/2014/main" id="{DAD43653-29C0-492A-865F-1C23DFB11D03}"/>
            </a:ext>
          </a:extLst>
        </xdr:cNvPr>
        <xdr:cNvSpPr/>
      </xdr:nvSpPr>
      <xdr:spPr>
        <a:xfrm>
          <a:off x="7802879" y="357564"/>
          <a:ext cx="348008" cy="18034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5</xdr:col>
      <xdr:colOff>2887979</xdr:colOff>
      <xdr:row>0</xdr:row>
      <xdr:rowOff>578514</xdr:rowOff>
    </xdr:from>
    <xdr:to>
      <xdr:col>5</xdr:col>
      <xdr:colOff>3235987</xdr:colOff>
      <xdr:row>0</xdr:row>
      <xdr:rowOff>777904</xdr:rowOff>
    </xdr:to>
    <xdr:sp macro="" textlink="">
      <xdr:nvSpPr>
        <xdr:cNvPr id="4" name="Retângulo 3">
          <a:extLst>
            <a:ext uri="{FF2B5EF4-FFF2-40B4-BE49-F238E27FC236}">
              <a16:creationId xmlns:a16="http://schemas.microsoft.com/office/drawing/2014/main" id="{5819D4B3-51F0-4AE0-B1D5-D705B0DD4CE2}"/>
            </a:ext>
          </a:extLst>
        </xdr:cNvPr>
        <xdr:cNvSpPr/>
      </xdr:nvSpPr>
      <xdr:spPr>
        <a:xfrm>
          <a:off x="7802879" y="578514"/>
          <a:ext cx="348008" cy="199390"/>
        </a:xfrm>
        <a:prstGeom prst="rect">
          <a:avLst/>
        </a:prstGeom>
        <a:solidFill>
          <a:schemeClr val="accent2">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5</xdr:col>
      <xdr:colOff>2886074</xdr:colOff>
      <xdr:row>0</xdr:row>
      <xdr:rowOff>828675</xdr:rowOff>
    </xdr:from>
    <xdr:to>
      <xdr:col>5</xdr:col>
      <xdr:colOff>3234082</xdr:colOff>
      <xdr:row>0</xdr:row>
      <xdr:rowOff>1019490</xdr:rowOff>
    </xdr:to>
    <xdr:sp macro="" textlink="">
      <xdr:nvSpPr>
        <xdr:cNvPr id="5" name="Retângulo 4">
          <a:extLst>
            <a:ext uri="{FF2B5EF4-FFF2-40B4-BE49-F238E27FC236}">
              <a16:creationId xmlns:a16="http://schemas.microsoft.com/office/drawing/2014/main" id="{5158D9BA-8798-4471-AC88-4050881B53CF}"/>
            </a:ext>
          </a:extLst>
        </xdr:cNvPr>
        <xdr:cNvSpPr/>
      </xdr:nvSpPr>
      <xdr:spPr>
        <a:xfrm flipV="1">
          <a:off x="7800974" y="828675"/>
          <a:ext cx="348008" cy="190815"/>
        </a:xfrm>
        <a:prstGeom prst="rect">
          <a:avLst/>
        </a:prstGeom>
        <a:solidFill>
          <a:schemeClr val="accent4">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pt-BR"/>
        </a:p>
      </xdr:txBody>
    </xdr:sp>
    <xdr:clientData/>
  </xdr:twoCellAnchor>
  <xdr:twoCellAnchor>
    <xdr:from>
      <xdr:col>1</xdr:col>
      <xdr:colOff>95247</xdr:colOff>
      <xdr:row>0</xdr:row>
      <xdr:rowOff>19050</xdr:rowOff>
    </xdr:from>
    <xdr:to>
      <xdr:col>5</xdr:col>
      <xdr:colOff>2666999</xdr:colOff>
      <xdr:row>0</xdr:row>
      <xdr:rowOff>1076325</xdr:rowOff>
    </xdr:to>
    <xdr:sp macro="" textlink="">
      <xdr:nvSpPr>
        <xdr:cNvPr id="6" name="CaixaDeTexto 5">
          <a:extLst>
            <a:ext uri="{FF2B5EF4-FFF2-40B4-BE49-F238E27FC236}">
              <a16:creationId xmlns:a16="http://schemas.microsoft.com/office/drawing/2014/main" id="{EC24651B-BCF7-4F1A-953A-FE3D06D802C6}"/>
            </a:ext>
          </a:extLst>
        </xdr:cNvPr>
        <xdr:cNvSpPr txBox="1"/>
      </xdr:nvSpPr>
      <xdr:spPr>
        <a:xfrm flipH="1">
          <a:off x="228597" y="19050"/>
          <a:ext cx="7353302" cy="1057275"/>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just">
            <a:lnSpc>
              <a:spcPct val="106000"/>
            </a:lnSpc>
            <a:spcAft>
              <a:spcPts val="800"/>
            </a:spcAft>
            <a:tabLst>
              <a:tab pos="7381240" algn="l"/>
            </a:tabLst>
          </a:pPr>
          <a:r>
            <a:rPr lang="pt-BR" sz="1100" b="1">
              <a:solidFill>
                <a:schemeClr val="tx1"/>
              </a:solidFill>
              <a:effectLst/>
              <a:latin typeface="+mn-lt"/>
              <a:ea typeface="+mn-ea"/>
              <a:cs typeface="+mn-cs"/>
            </a:rPr>
            <a:t>Nível VII. </a:t>
          </a:r>
        </a:p>
        <a:p>
          <a:pPr algn="just">
            <a:lnSpc>
              <a:spcPct val="106000"/>
            </a:lnSpc>
            <a:spcAft>
              <a:spcPts val="800"/>
            </a:spcAft>
            <a:tabLst>
              <a:tab pos="7381240" algn="l"/>
            </a:tabLst>
          </a:pPr>
          <a:r>
            <a:rPr lang="pt-BR" sz="1100" b="1">
              <a:solidFill>
                <a:schemeClr val="tx1"/>
              </a:solidFill>
              <a:effectLst/>
              <a:latin typeface="+mn-lt"/>
              <a:ea typeface="+mn-ea"/>
              <a:cs typeface="+mn-cs"/>
            </a:rPr>
            <a:t>LINGUAGEM:</a:t>
          </a:r>
          <a:r>
            <a:rPr lang="pt-BR" sz="1100">
              <a:solidFill>
                <a:schemeClr val="tx1"/>
              </a:solidFill>
              <a:effectLst/>
              <a:latin typeface="+mn-lt"/>
              <a:ea typeface="+mn-ea"/>
              <a:cs typeface="+mn-cs"/>
            </a:rPr>
            <a:t> A linguagem surge quando a criança combina dois ou mais símbolos ordenados, independente se são concretos ou abstratos, representando uma formação de frase, conforme as regras gramaticais. “A criança entende que o significado das combinações de palavras é diferente, dependendo de como os símbolos são ordenados.” (ROWLAND, 2006, p. 11).</a:t>
          </a:r>
          <a:endParaRPr lang="pt-BR" sz="1100">
            <a:effectLst/>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456F7-549C-4F13-926E-50E593B4B39B}">
  <sheetPr codeName="Planilha3"/>
  <dimension ref="B1:Q54"/>
  <sheetViews>
    <sheetView showGridLines="0" tabSelected="1" zoomScale="70" zoomScaleNormal="70" workbookViewId="0">
      <selection activeCell="D4" sqref="D4:G4"/>
    </sheetView>
  </sheetViews>
  <sheetFormatPr defaultColWidth="9.140625" defaultRowHeight="14.25" x14ac:dyDescent="0.2"/>
  <cols>
    <col min="1" max="1" width="1.140625" style="1" customWidth="1"/>
    <col min="2" max="2" width="6.5703125" style="1" customWidth="1"/>
    <col min="3" max="3" width="35.140625" style="1" customWidth="1"/>
    <col min="4" max="4" width="32.7109375" style="1" customWidth="1"/>
    <col min="5" max="5" width="20.42578125" style="1" customWidth="1"/>
    <col min="6" max="6" width="8.28515625" style="1" customWidth="1"/>
    <col min="7" max="7" width="15" style="1" customWidth="1"/>
    <col min="8" max="8" width="6.5703125" style="1" customWidth="1"/>
    <col min="9" max="9" width="5" style="1" customWidth="1"/>
    <col min="10" max="10" width="17.5703125" style="1" customWidth="1"/>
    <col min="11" max="16384" width="9.140625" style="1"/>
  </cols>
  <sheetData>
    <row r="1" spans="2:17" ht="6.75" customHeight="1" x14ac:dyDescent="0.2"/>
    <row r="2" spans="2:17" ht="61.5" customHeight="1" thickBot="1" x14ac:dyDescent="0.25">
      <c r="D2" s="197" t="s">
        <v>361</v>
      </c>
      <c r="E2" s="197"/>
    </row>
    <row r="3" spans="2:17" ht="57.75" customHeight="1" x14ac:dyDescent="0.2">
      <c r="B3" s="207" t="s">
        <v>9</v>
      </c>
      <c r="C3" s="208"/>
      <c r="D3" s="208"/>
      <c r="E3" s="208"/>
      <c r="F3" s="208"/>
      <c r="G3" s="208"/>
      <c r="H3" s="209"/>
    </row>
    <row r="4" spans="2:17" ht="35.25" customHeight="1" x14ac:dyDescent="0.2">
      <c r="B4" s="8"/>
      <c r="C4" s="152" t="s">
        <v>355</v>
      </c>
      <c r="D4" s="198"/>
      <c r="E4" s="199"/>
      <c r="F4" s="199"/>
      <c r="G4" s="200"/>
      <c r="H4" s="9"/>
      <c r="K4" s="10"/>
    </row>
    <row r="5" spans="2:17" x14ac:dyDescent="0.2">
      <c r="B5" s="8"/>
      <c r="C5" s="153"/>
      <c r="D5" s="25"/>
      <c r="E5" s="11"/>
      <c r="F5" s="11"/>
      <c r="G5" s="11"/>
      <c r="H5" s="13"/>
    </row>
    <row r="6" spans="2:17" ht="41.25" customHeight="1" x14ac:dyDescent="0.2">
      <c r="B6" s="8"/>
      <c r="C6" s="152" t="s">
        <v>356</v>
      </c>
      <c r="D6" s="154" t="s">
        <v>375</v>
      </c>
      <c r="E6" s="14"/>
      <c r="F6" s="11"/>
      <c r="G6" s="11"/>
      <c r="H6" s="13"/>
    </row>
    <row r="7" spans="2:17" ht="15" customHeight="1" x14ac:dyDescent="0.2">
      <c r="B7" s="8"/>
      <c r="C7" s="153"/>
      <c r="D7" s="11"/>
      <c r="E7" s="12"/>
      <c r="F7" s="11"/>
      <c r="G7" s="12"/>
      <c r="H7" s="13"/>
      <c r="J7" s="196"/>
      <c r="K7" s="196"/>
      <c r="L7" s="196"/>
      <c r="M7" s="196"/>
      <c r="N7" s="196"/>
      <c r="O7" s="196"/>
      <c r="P7" s="196"/>
      <c r="Q7" s="196"/>
    </row>
    <row r="8" spans="2:17" ht="35.25" customHeight="1" x14ac:dyDescent="0.2">
      <c r="B8" s="8"/>
      <c r="C8" s="152" t="s">
        <v>377</v>
      </c>
      <c r="D8" s="201"/>
      <c r="E8" s="202"/>
      <c r="F8" s="202"/>
      <c r="G8" s="203"/>
      <c r="H8" s="9"/>
      <c r="J8" s="196"/>
      <c r="K8" s="196"/>
      <c r="L8" s="196"/>
      <c r="M8" s="196"/>
      <c r="N8" s="196"/>
      <c r="O8" s="196"/>
      <c r="P8" s="196"/>
      <c r="Q8" s="196"/>
    </row>
    <row r="9" spans="2:17" x14ac:dyDescent="0.2">
      <c r="B9" s="8"/>
      <c r="C9" s="153"/>
      <c r="D9" s="11"/>
      <c r="E9" s="11"/>
      <c r="F9" s="11"/>
      <c r="G9" s="11"/>
      <c r="H9" s="13"/>
    </row>
    <row r="10" spans="2:17" ht="35.25" customHeight="1" x14ac:dyDescent="0.2">
      <c r="B10" s="8"/>
      <c r="C10" s="152" t="s">
        <v>362</v>
      </c>
      <c r="D10" s="204"/>
      <c r="E10" s="205"/>
      <c r="F10" s="205"/>
      <c r="G10" s="206"/>
      <c r="H10" s="13"/>
    </row>
    <row r="11" spans="2:17" ht="12" customHeight="1" x14ac:dyDescent="0.2">
      <c r="B11" s="8"/>
      <c r="C11" s="153"/>
      <c r="D11" s="25"/>
      <c r="E11" s="11"/>
      <c r="F11" s="11"/>
      <c r="G11" s="11"/>
      <c r="H11" s="13"/>
    </row>
    <row r="12" spans="2:17" ht="39" customHeight="1" x14ac:dyDescent="0.2">
      <c r="B12" s="8"/>
      <c r="C12" s="152" t="s">
        <v>366</v>
      </c>
      <c r="D12" s="154" t="s">
        <v>375</v>
      </c>
      <c r="E12" s="14"/>
      <c r="F12" s="11"/>
      <c r="G12" s="11"/>
      <c r="H12" s="13"/>
    </row>
    <row r="13" spans="2:17" ht="12" customHeight="1" x14ac:dyDescent="0.2">
      <c r="B13" s="8"/>
      <c r="C13" s="153"/>
      <c r="D13" s="25"/>
      <c r="E13" s="11"/>
      <c r="F13" s="11"/>
      <c r="G13" s="11"/>
      <c r="H13" s="13"/>
    </row>
    <row r="14" spans="2:17" ht="36.75" customHeight="1" x14ac:dyDescent="0.2">
      <c r="B14" s="8"/>
      <c r="C14" s="152" t="s">
        <v>365</v>
      </c>
      <c r="D14" s="154" t="s">
        <v>375</v>
      </c>
      <c r="E14" s="14"/>
      <c r="F14" s="11"/>
      <c r="G14" s="11"/>
      <c r="H14" s="13"/>
    </row>
    <row r="15" spans="2:17" ht="12" customHeight="1" thickBot="1" x14ac:dyDescent="0.25">
      <c r="B15" s="15"/>
      <c r="C15" s="16"/>
      <c r="D15" s="16"/>
      <c r="E15" s="16"/>
      <c r="F15" s="16"/>
      <c r="G15" s="16"/>
      <c r="H15" s="17"/>
    </row>
    <row r="16" spans="2:17" ht="15" x14ac:dyDescent="0.25">
      <c r="B16" s="1" t="s">
        <v>376</v>
      </c>
    </row>
    <row r="52" spans="3:8" ht="36.75" customHeight="1" x14ac:dyDescent="0.2">
      <c r="C52" s="195" t="s">
        <v>399</v>
      </c>
      <c r="D52" s="195"/>
      <c r="E52" s="195"/>
      <c r="F52" s="195"/>
      <c r="G52" s="195"/>
      <c r="H52" s="195"/>
    </row>
    <row r="53" spans="3:8" x14ac:dyDescent="0.2">
      <c r="C53" s="195"/>
      <c r="D53" s="195"/>
      <c r="E53" s="195"/>
      <c r="F53" s="195"/>
      <c r="G53" s="195"/>
      <c r="H53" s="195"/>
    </row>
    <row r="54" spans="3:8" x14ac:dyDescent="0.2">
      <c r="C54" s="195"/>
      <c r="D54" s="195"/>
      <c r="E54" s="195"/>
      <c r="F54" s="195"/>
      <c r="G54" s="195"/>
      <c r="H54" s="195"/>
    </row>
  </sheetData>
  <sheetProtection algorithmName="SHA-512" hashValue="PQQ7UK3b1bFt3OLy5Sq+F74ucT7jfen2EWXDMxEVY/0rJ3XeAptCvo4Yl0yK1yfgh0OQOE9a2eXnQXNptYouPA==" saltValue="cgv6UnAueTZOnYamFb+SUA==" spinCount="100000" sheet="1" objects="1" scenarios="1"/>
  <protectedRanges>
    <protectedRange sqref="D4:G4 D6 D8:G8 D10:G10 D12 D14" name="Intervalo1" securityDescriptor="O:WDG:WDD:(A;;CC;;;WD)"/>
  </protectedRanges>
  <mergeCells count="7">
    <mergeCell ref="C52:H54"/>
    <mergeCell ref="J7:Q8"/>
    <mergeCell ref="D2:E2"/>
    <mergeCell ref="D4:G4"/>
    <mergeCell ref="D8:G8"/>
    <mergeCell ref="D10:G10"/>
    <mergeCell ref="B3:H3"/>
  </mergeCell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02DFA-9171-4FAF-AFBC-EA172B2D9209}">
  <sheetPr codeName="Planilha9">
    <pageSetUpPr fitToPage="1"/>
  </sheetPr>
  <dimension ref="A1:S37"/>
  <sheetViews>
    <sheetView showGridLines="0" zoomScaleNormal="100" workbookViewId="0">
      <selection activeCell="C36" sqref="C36"/>
    </sheetView>
  </sheetViews>
  <sheetFormatPr defaultColWidth="9.140625" defaultRowHeight="14.25" x14ac:dyDescent="0.2"/>
  <cols>
    <col min="1" max="1" width="1.42578125" style="1" customWidth="1"/>
    <col min="2" max="2" width="18.140625" style="181" customWidth="1"/>
    <col min="3" max="3" width="8.7109375" style="1" customWidth="1"/>
    <col min="4" max="5" width="6.7109375" style="1" customWidth="1"/>
    <col min="6" max="6" width="7" style="1" customWidth="1"/>
    <col min="7" max="7" width="7.42578125" style="1" customWidth="1"/>
    <col min="8" max="8" width="6.7109375" style="1" customWidth="1"/>
    <col min="9" max="10" width="7" style="1" customWidth="1"/>
    <col min="11" max="11" width="6.85546875" style="1" customWidth="1"/>
    <col min="12" max="12" width="11.85546875" style="1" customWidth="1"/>
    <col min="13" max="13" width="10.42578125" style="1" customWidth="1"/>
    <col min="14" max="14" width="7.5703125" style="1" customWidth="1"/>
    <col min="15" max="15" width="9" style="1" customWidth="1"/>
    <col min="16" max="16" width="8.42578125" style="1" customWidth="1"/>
    <col min="17" max="17" width="9" style="1" customWidth="1"/>
    <col min="18" max="18" width="8.42578125" style="1" customWidth="1"/>
    <col min="19" max="19" width="10.7109375" style="1" customWidth="1"/>
    <col min="20" max="20" width="2" style="1" customWidth="1"/>
    <col min="21" max="16384" width="9.140625" style="1"/>
  </cols>
  <sheetData>
    <row r="1" spans="1:19" s="173" customFormat="1" ht="15.75" customHeight="1" x14ac:dyDescent="0.25">
      <c r="B1" s="284" t="s">
        <v>39</v>
      </c>
      <c r="C1" s="284"/>
      <c r="D1" s="284"/>
      <c r="E1" s="284"/>
      <c r="F1" s="284"/>
      <c r="G1" s="284"/>
      <c r="H1" s="284"/>
      <c r="I1" s="284"/>
      <c r="J1" s="284"/>
      <c r="K1" s="284"/>
      <c r="L1" s="284"/>
      <c r="M1" s="284"/>
      <c r="N1" s="284"/>
      <c r="O1" s="284"/>
      <c r="P1" s="284"/>
      <c r="Q1" s="284"/>
      <c r="R1" s="284"/>
      <c r="S1" s="284"/>
    </row>
    <row r="2" spans="1:19" s="161" customFormat="1" ht="15.75" customHeight="1" x14ac:dyDescent="0.25">
      <c r="B2" s="174" t="s">
        <v>41</v>
      </c>
      <c r="C2" s="175" t="str">
        <f>UPPER(ALUNO!D4)</f>
        <v/>
      </c>
      <c r="J2" s="176" t="s">
        <v>367</v>
      </c>
      <c r="K2" s="288" t="str">
        <f>ALUNO!D14</f>
        <v>DD/MM/AAAA</v>
      </c>
      <c r="L2" s="288"/>
      <c r="P2" s="176" t="s">
        <v>364</v>
      </c>
      <c r="Q2" s="283" t="str">
        <f>UPPER(ALUNO!D10)</f>
        <v/>
      </c>
      <c r="R2" s="283"/>
      <c r="S2" s="283"/>
    </row>
    <row r="3" spans="1:19" ht="25.5" customHeight="1" x14ac:dyDescent="0.2">
      <c r="A3" s="177"/>
      <c r="B3" s="26" t="s">
        <v>34</v>
      </c>
      <c r="C3" s="295">
        <f>IF('I. Calculo'!E21=3,4,'I. Calculo'!E4)</f>
        <v>1</v>
      </c>
      <c r="D3" s="295">
        <f>IF('I. Calculo'!E21=3,4,'I. Calculo'!E9)</f>
        <v>1</v>
      </c>
      <c r="E3" s="304"/>
      <c r="F3" s="304"/>
      <c r="G3" s="304"/>
      <c r="H3" s="296"/>
      <c r="J3" s="295">
        <f>IF('I. Calculo'!E21=3,4,'I. Calculo'!E14)</f>
        <v>1</v>
      </c>
      <c r="K3" s="296"/>
      <c r="S3" s="178"/>
    </row>
    <row r="4" spans="1:19" ht="14.25" customHeight="1" x14ac:dyDescent="0.2">
      <c r="B4" s="23" t="s">
        <v>16</v>
      </c>
      <c r="C4" s="297"/>
      <c r="D4" s="297"/>
      <c r="E4" s="305"/>
      <c r="F4" s="305"/>
      <c r="G4" s="305"/>
      <c r="H4" s="298"/>
      <c r="J4" s="297"/>
      <c r="K4" s="298"/>
    </row>
    <row r="5" spans="1:19" ht="14.25" customHeight="1" x14ac:dyDescent="0.2">
      <c r="B5" s="23" t="s">
        <v>17</v>
      </c>
      <c r="C5" s="297"/>
      <c r="D5" s="297"/>
      <c r="E5" s="305"/>
      <c r="F5" s="305"/>
      <c r="G5" s="305"/>
      <c r="H5" s="298"/>
      <c r="J5" s="297"/>
      <c r="K5" s="298"/>
      <c r="S5" s="178"/>
    </row>
    <row r="6" spans="1:19" ht="14.25" customHeight="1" x14ac:dyDescent="0.2">
      <c r="B6" s="24" t="s">
        <v>18</v>
      </c>
      <c r="C6" s="299"/>
      <c r="D6" s="299"/>
      <c r="E6" s="306"/>
      <c r="F6" s="306"/>
      <c r="G6" s="306"/>
      <c r="H6" s="300"/>
      <c r="J6" s="299"/>
      <c r="K6" s="300"/>
    </row>
    <row r="7" spans="1:19" ht="22.5" x14ac:dyDescent="0.2">
      <c r="B7" s="159" t="s">
        <v>19</v>
      </c>
      <c r="C7" s="301">
        <f>IF('II. Calculo'!E30=3,4,'II. Calculo'!E4)</f>
        <v>1</v>
      </c>
      <c r="D7" s="289">
        <f>IF('II. Calculo'!E30=3,4,'II. Calculo'!E10)</f>
        <v>1</v>
      </c>
      <c r="E7" s="289"/>
      <c r="F7" s="289">
        <f>IF('II. Calculo'!E30=3,4,'II. Calculo'!E15)</f>
        <v>1</v>
      </c>
      <c r="G7" s="289"/>
      <c r="H7" s="289"/>
      <c r="J7" s="295">
        <f>IF('II. Calculo'!E30=3,4,'II. Calculo'!E22)</f>
        <v>1</v>
      </c>
      <c r="K7" s="296"/>
      <c r="S7" s="178"/>
    </row>
    <row r="8" spans="1:19" ht="12" customHeight="1" x14ac:dyDescent="0.2">
      <c r="B8" s="23" t="s">
        <v>20</v>
      </c>
      <c r="C8" s="302"/>
      <c r="D8" s="289"/>
      <c r="E8" s="289"/>
      <c r="F8" s="289"/>
      <c r="G8" s="289"/>
      <c r="H8" s="289"/>
      <c r="J8" s="297"/>
      <c r="K8" s="298"/>
    </row>
    <row r="9" spans="1:19" ht="12" customHeight="1" x14ac:dyDescent="0.2">
      <c r="B9" s="23" t="s">
        <v>21</v>
      </c>
      <c r="C9" s="302"/>
      <c r="D9" s="289"/>
      <c r="E9" s="289"/>
      <c r="F9" s="289"/>
      <c r="G9" s="289"/>
      <c r="H9" s="289"/>
      <c r="J9" s="297"/>
      <c r="K9" s="298"/>
      <c r="S9" s="178"/>
    </row>
    <row r="10" spans="1:19" ht="12" customHeight="1" x14ac:dyDescent="0.2">
      <c r="B10" s="23" t="s">
        <v>18</v>
      </c>
      <c r="C10" s="302"/>
      <c r="D10" s="289"/>
      <c r="E10" s="289"/>
      <c r="F10" s="289"/>
      <c r="G10" s="289"/>
      <c r="H10" s="289"/>
      <c r="J10" s="297"/>
      <c r="K10" s="298"/>
    </row>
    <row r="11" spans="1:19" ht="12" customHeight="1" x14ac:dyDescent="0.2">
      <c r="B11" s="24" t="s">
        <v>22</v>
      </c>
      <c r="C11" s="303"/>
      <c r="D11" s="289"/>
      <c r="E11" s="289"/>
      <c r="F11" s="289"/>
      <c r="G11" s="289"/>
      <c r="H11" s="289"/>
      <c r="J11" s="299"/>
      <c r="K11" s="300"/>
      <c r="S11" s="178"/>
    </row>
    <row r="12" spans="1:19" ht="22.5" x14ac:dyDescent="0.25">
      <c r="B12" s="159" t="s">
        <v>23</v>
      </c>
      <c r="C12" s="289">
        <f>IF('III. Calculo'!E47=3,4,'III. Calculo'!E4)</f>
        <v>1</v>
      </c>
      <c r="D12" s="289">
        <f>IF('III. Calculo'!E47=3,4,'III. Calculo'!E10)</f>
        <v>1</v>
      </c>
      <c r="E12" s="289">
        <f>IF('III. Calculo'!E47=3,4,'III. Calculo'!E15)</f>
        <v>1</v>
      </c>
      <c r="F12" s="289">
        <f>IF('III. Calculo'!E47=3,4,'III. Calculo'!E21)</f>
        <v>1</v>
      </c>
      <c r="G12" s="289">
        <f>IF('III. Calculo'!E47=3,4,'III. Calculo'!E27)</f>
        <v>1</v>
      </c>
      <c r="H12" s="289">
        <f>IF('III. Calculo'!E47=3,4,'III. Calculo'!E31)</f>
        <v>1</v>
      </c>
      <c r="J12" s="301">
        <f>IF('III. Calculo'!E47=3,4,'III. Calculo'!E36)</f>
        <v>1</v>
      </c>
      <c r="K12" s="301">
        <f>IF('III. Calculo'!E47=3,4,'III. Calculo'!E41)</f>
        <v>1</v>
      </c>
      <c r="M12" s="179"/>
    </row>
    <row r="13" spans="1:19" ht="12" customHeight="1" x14ac:dyDescent="0.2">
      <c r="B13" s="23" t="s">
        <v>16</v>
      </c>
      <c r="C13" s="289"/>
      <c r="D13" s="289"/>
      <c r="E13" s="289"/>
      <c r="F13" s="289"/>
      <c r="G13" s="289"/>
      <c r="H13" s="289"/>
      <c r="J13" s="302"/>
      <c r="K13" s="302"/>
      <c r="S13" s="178"/>
    </row>
    <row r="14" spans="1:19" ht="12" customHeight="1" x14ac:dyDescent="0.2">
      <c r="B14" s="23" t="s">
        <v>17</v>
      </c>
      <c r="C14" s="289"/>
      <c r="D14" s="289"/>
      <c r="E14" s="289"/>
      <c r="F14" s="289"/>
      <c r="G14" s="289"/>
      <c r="H14" s="289"/>
      <c r="J14" s="302"/>
      <c r="K14" s="302"/>
    </row>
    <row r="15" spans="1:19" ht="12" customHeight="1" x14ac:dyDescent="0.2">
      <c r="B15" s="23" t="s">
        <v>18</v>
      </c>
      <c r="C15" s="289"/>
      <c r="D15" s="289"/>
      <c r="E15" s="289"/>
      <c r="F15" s="289"/>
      <c r="G15" s="289"/>
      <c r="H15" s="289"/>
      <c r="J15" s="302"/>
      <c r="K15" s="302"/>
    </row>
    <row r="16" spans="1:19" ht="12" customHeight="1" x14ac:dyDescent="0.2">
      <c r="B16" s="23" t="s">
        <v>22</v>
      </c>
      <c r="C16" s="289"/>
      <c r="D16" s="289"/>
      <c r="E16" s="289"/>
      <c r="F16" s="289"/>
      <c r="G16" s="289"/>
      <c r="H16" s="289"/>
      <c r="J16" s="302"/>
      <c r="K16" s="302"/>
    </row>
    <row r="17" spans="2:19" ht="12" customHeight="1" x14ac:dyDescent="0.2">
      <c r="B17" s="23" t="s">
        <v>24</v>
      </c>
      <c r="C17" s="289"/>
      <c r="D17" s="289"/>
      <c r="E17" s="289"/>
      <c r="F17" s="289"/>
      <c r="G17" s="289"/>
      <c r="H17" s="289"/>
      <c r="J17" s="303"/>
      <c r="K17" s="303"/>
    </row>
    <row r="18" spans="2:19" ht="20.25" customHeight="1" x14ac:dyDescent="0.2">
      <c r="B18" s="285" t="s">
        <v>369</v>
      </c>
      <c r="C18" s="289">
        <f>IF('IV  Calculo'!E62=3,4,'IV  Calculo'!E4)</f>
        <v>1</v>
      </c>
      <c r="D18" s="289">
        <f>IF('IV  Calculo'!E62=3,4,'IV  Calculo'!E9)</f>
        <v>1</v>
      </c>
      <c r="E18" s="289">
        <f>IF('IV  Calculo'!E62=3,4,'IV  Calculo'!E14)</f>
        <v>1</v>
      </c>
      <c r="F18" s="289">
        <f>IF('IV  Calculo'!E62=3,4,'IV  Calculo'!E18)</f>
        <v>1</v>
      </c>
      <c r="G18" s="289">
        <f>IF('IV  Calculo'!E62=3,4,'IV  Calculo'!E22)</f>
        <v>1</v>
      </c>
      <c r="H18" s="289">
        <f>IF('IV  Calculo'!E62=3,4,'IV  Calculo'!E26)</f>
        <v>1</v>
      </c>
      <c r="J18" s="289">
        <f>IF('IV  Calculo'!E62=3,4,'IV  Calculo'!E30)</f>
        <v>1</v>
      </c>
      <c r="K18" s="289">
        <f>IF('IV  Calculo'!E62=3,4,'IV  Calculo'!E34)</f>
        <v>1</v>
      </c>
      <c r="L18" s="289">
        <f>IF('IV  Calculo'!E62=3,4,'IV  Calculo'!E37)</f>
        <v>1</v>
      </c>
      <c r="M18" s="289">
        <f>IF('IV  Calculo'!E62=3,4,'IV  Calculo'!E40)</f>
        <v>1</v>
      </c>
      <c r="N18" s="289">
        <f>IF('IV  Calculo'!E62=3,4,'IV  Calculo'!E43)</f>
        <v>1</v>
      </c>
      <c r="O18" s="289">
        <f>IF('IV  Calculo'!E62=3,4,'IV  Calculo'!E47)</f>
        <v>1</v>
      </c>
      <c r="P18" s="289">
        <f>IF('IV  Calculo'!E62=3,4,'IV  Calculo'!E50)</f>
        <v>1</v>
      </c>
      <c r="Q18" s="289">
        <f>IF('IV  Calculo'!E62=3,4,'IV  Calculo'!E56)</f>
        <v>1</v>
      </c>
    </row>
    <row r="19" spans="2:19" ht="16.5" customHeight="1" x14ac:dyDescent="0.2">
      <c r="B19" s="286"/>
      <c r="C19" s="289"/>
      <c r="D19" s="289"/>
      <c r="E19" s="289"/>
      <c r="F19" s="289"/>
      <c r="G19" s="289"/>
      <c r="H19" s="289"/>
      <c r="J19" s="289"/>
      <c r="K19" s="289"/>
      <c r="L19" s="289"/>
      <c r="M19" s="289"/>
      <c r="N19" s="289"/>
      <c r="O19" s="289"/>
      <c r="P19" s="289"/>
      <c r="Q19" s="289"/>
    </row>
    <row r="20" spans="2:19" ht="16.5" customHeight="1" x14ac:dyDescent="0.2">
      <c r="B20" s="286"/>
      <c r="C20" s="289"/>
      <c r="D20" s="289"/>
      <c r="E20" s="289"/>
      <c r="F20" s="289"/>
      <c r="G20" s="289"/>
      <c r="H20" s="289"/>
      <c r="J20" s="289"/>
      <c r="K20" s="289"/>
      <c r="L20" s="289"/>
      <c r="M20" s="289"/>
      <c r="N20" s="289"/>
      <c r="O20" s="289"/>
      <c r="P20" s="289"/>
      <c r="Q20" s="289"/>
    </row>
    <row r="21" spans="2:19" ht="16.5" customHeight="1" x14ac:dyDescent="0.2">
      <c r="B21" s="287"/>
      <c r="C21" s="289"/>
      <c r="D21" s="289"/>
      <c r="E21" s="289"/>
      <c r="F21" s="289"/>
      <c r="G21" s="289"/>
      <c r="H21" s="289"/>
      <c r="J21" s="289"/>
      <c r="K21" s="289"/>
      <c r="L21" s="289"/>
      <c r="M21" s="289"/>
      <c r="N21" s="289"/>
      <c r="O21" s="289"/>
      <c r="P21" s="289"/>
      <c r="Q21" s="289"/>
    </row>
    <row r="22" spans="2:19" ht="25.5" customHeight="1" x14ac:dyDescent="0.2">
      <c r="B22" s="160" t="s">
        <v>30</v>
      </c>
      <c r="C22" s="301">
        <f>IF('V Calculo'!E72=3,4,'V Calculo'!E4)</f>
        <v>1</v>
      </c>
      <c r="D22" s="301">
        <f>IF('V Calculo'!E72=3,4,'V Calculo'!E8)</f>
        <v>1</v>
      </c>
      <c r="E22" s="301">
        <f>IF('V Calculo'!E72=3,4,'V Calculo'!E13)</f>
        <v>1</v>
      </c>
      <c r="F22" s="301">
        <f>IF('V Calculo'!E72=3,4,'V Calculo'!E18)</f>
        <v>1</v>
      </c>
      <c r="G22" s="301">
        <f>IF('V Calculo'!E72=3,4,'V Calculo'!E23)</f>
        <v>1</v>
      </c>
      <c r="H22" s="301">
        <f>IF('V Calculo'!E72=3,4,'V Calculo'!E28)</f>
        <v>1</v>
      </c>
      <c r="I22" s="301">
        <f>IF('V Calculo'!E72=3,4,'V Calculo'!E33)</f>
        <v>1</v>
      </c>
      <c r="J22" s="301">
        <f>IF('V Calculo'!E72=3,4,'V Calculo'!E38)</f>
        <v>1</v>
      </c>
      <c r="K22" s="301">
        <f>IF('V Calculo'!E72=3,4,'V Calculo'!E41)</f>
        <v>1</v>
      </c>
      <c r="L22" s="301">
        <f>IF('V Calculo'!E72=3,4,'V Calculo'!E44)</f>
        <v>1</v>
      </c>
      <c r="M22" s="301">
        <f>IF('V Calculo'!E72=3,4,'V Calculo'!E47)</f>
        <v>1</v>
      </c>
      <c r="N22" s="301">
        <f>IF('V Calculo'!E72=3,4,'V Calculo'!E50)</f>
        <v>1</v>
      </c>
      <c r="O22" s="301">
        <f>IF('V Calculo'!E72=3,4,'V Calculo'!E53)</f>
        <v>1</v>
      </c>
      <c r="P22" s="301">
        <f>IF('V Calculo'!E72=3,4,'V Calculo'!E56)</f>
        <v>1</v>
      </c>
      <c r="Q22" s="301">
        <f>IF('V Calculo'!E72=3,4,'V Calculo'!E59)</f>
        <v>1</v>
      </c>
      <c r="R22" s="301">
        <f>IF('V Calculo'!E72=3,4,'V Calculo'!E62)</f>
        <v>1</v>
      </c>
      <c r="S22" s="301">
        <f>IF('V Calculo'!E72=3,4,'V Calculo'!E66)</f>
        <v>1</v>
      </c>
    </row>
    <row r="23" spans="2:19" x14ac:dyDescent="0.2">
      <c r="B23" s="23" t="s">
        <v>31</v>
      </c>
      <c r="C23" s="302"/>
      <c r="D23" s="302"/>
      <c r="E23" s="302"/>
      <c r="F23" s="302"/>
      <c r="G23" s="302"/>
      <c r="H23" s="302"/>
      <c r="I23" s="302"/>
      <c r="J23" s="302"/>
      <c r="K23" s="302"/>
      <c r="L23" s="302"/>
      <c r="M23" s="302"/>
      <c r="N23" s="302"/>
      <c r="O23" s="302"/>
      <c r="P23" s="302"/>
      <c r="Q23" s="302"/>
      <c r="R23" s="302"/>
      <c r="S23" s="302"/>
    </row>
    <row r="24" spans="2:19" x14ac:dyDescent="0.2">
      <c r="B24" s="23" t="s">
        <v>25</v>
      </c>
      <c r="C24" s="302"/>
      <c r="D24" s="302"/>
      <c r="E24" s="302"/>
      <c r="F24" s="302"/>
      <c r="G24" s="302"/>
      <c r="H24" s="302"/>
      <c r="I24" s="302"/>
      <c r="J24" s="302"/>
      <c r="K24" s="302"/>
      <c r="L24" s="302"/>
      <c r="M24" s="302"/>
      <c r="N24" s="302"/>
      <c r="O24" s="302"/>
      <c r="P24" s="302"/>
      <c r="Q24" s="302"/>
      <c r="R24" s="302"/>
      <c r="S24" s="302"/>
    </row>
    <row r="25" spans="2:19" x14ac:dyDescent="0.2">
      <c r="B25" s="23" t="s">
        <v>368</v>
      </c>
      <c r="C25" s="302"/>
      <c r="D25" s="302"/>
      <c r="E25" s="302"/>
      <c r="F25" s="302"/>
      <c r="G25" s="302"/>
      <c r="H25" s="302"/>
      <c r="I25" s="302"/>
      <c r="J25" s="302"/>
      <c r="K25" s="302"/>
      <c r="L25" s="302"/>
      <c r="M25" s="302"/>
      <c r="N25" s="302"/>
      <c r="O25" s="302"/>
      <c r="P25" s="302"/>
      <c r="Q25" s="302"/>
      <c r="R25" s="302"/>
      <c r="S25" s="302"/>
    </row>
    <row r="26" spans="2:19" x14ac:dyDescent="0.2">
      <c r="B26" s="24" t="s">
        <v>26</v>
      </c>
      <c r="C26" s="303"/>
      <c r="D26" s="303"/>
      <c r="E26" s="303"/>
      <c r="F26" s="303"/>
      <c r="G26" s="303"/>
      <c r="H26" s="303"/>
      <c r="I26" s="303"/>
      <c r="J26" s="303"/>
      <c r="K26" s="303"/>
      <c r="L26" s="303"/>
      <c r="M26" s="303"/>
      <c r="N26" s="303"/>
      <c r="O26" s="303"/>
      <c r="P26" s="303"/>
      <c r="Q26" s="303"/>
      <c r="R26" s="303"/>
      <c r="S26" s="303"/>
    </row>
    <row r="27" spans="2:19" ht="22.5" x14ac:dyDescent="0.2">
      <c r="B27" s="160" t="s">
        <v>33</v>
      </c>
      <c r="C27" s="289">
        <f>IF('VI Caculo'!E124=3,4,'VI Caculo'!E3)</f>
        <v>1</v>
      </c>
      <c r="D27" s="289">
        <f>IF('VI Caculo'!E124=3,4,'VI Caculo'!E10)</f>
        <v>1</v>
      </c>
      <c r="E27" s="289">
        <f>IF('VI Caculo'!E124=3,4,'VI Caculo'!E17)</f>
        <v>1</v>
      </c>
      <c r="F27" s="289">
        <f>IF('VI Caculo'!E124=3,4,'VI Caculo'!E24)</f>
        <v>1</v>
      </c>
      <c r="G27" s="289">
        <f>IF('VI Caculo'!E124=3,4,'VI Caculo'!E31)</f>
        <v>1</v>
      </c>
      <c r="H27" s="289">
        <f>IF('VI Caculo'!E124=3,4,'VI Caculo'!E38)</f>
        <v>1</v>
      </c>
      <c r="I27" s="289">
        <f>IF('VI Caculo'!E124=3,4,'VI Caculo'!E45)</f>
        <v>1</v>
      </c>
      <c r="J27" s="289">
        <f>IF('VI Caculo'!E124=3,4,'VI Caculo'!E52)</f>
        <v>1</v>
      </c>
      <c r="K27" s="289">
        <f>IF('VI Caculo'!E124=3,4,'VI Caculo'!E59)</f>
        <v>1</v>
      </c>
      <c r="L27" s="289">
        <f>IF('VI Caculo'!E124=3,4,'VI Caculo'!E66)</f>
        <v>1</v>
      </c>
      <c r="M27" s="289">
        <f>IF('VI Caculo'!E124=3,4,'VI Caculo'!E73)</f>
        <v>1</v>
      </c>
      <c r="N27" s="289">
        <f>IF('VI Caculo'!E124=3,4,'VI Caculo'!E80)</f>
        <v>1</v>
      </c>
      <c r="O27" s="289">
        <f>IF('VI Caculo'!E124=3,4,'VI Caculo'!E87)</f>
        <v>1</v>
      </c>
      <c r="P27" s="289">
        <f>IF('VI Caculo'!E124=3,4,'VI Caculo'!E94)</f>
        <v>1</v>
      </c>
      <c r="Q27" s="289">
        <f>IF('VI Caculo'!E124=3,4,'VI Caculo'!E101)</f>
        <v>1</v>
      </c>
      <c r="R27" s="289">
        <f>IF('VI Caculo'!E124=3,4,'VI Caculo'!E108)</f>
        <v>1</v>
      </c>
      <c r="S27" s="289">
        <f>IF('VI Caculo'!E124=3,4,'VI Caculo'!E115)</f>
        <v>1</v>
      </c>
    </row>
    <row r="28" spans="2:19" ht="13.5" customHeight="1" x14ac:dyDescent="0.2">
      <c r="B28" s="23" t="s">
        <v>32</v>
      </c>
      <c r="C28" s="289"/>
      <c r="D28" s="289"/>
      <c r="E28" s="289"/>
      <c r="F28" s="289"/>
      <c r="G28" s="289"/>
      <c r="H28" s="289"/>
      <c r="I28" s="289"/>
      <c r="J28" s="289"/>
      <c r="K28" s="289"/>
      <c r="L28" s="289"/>
      <c r="M28" s="289"/>
      <c r="N28" s="289"/>
      <c r="O28" s="289"/>
      <c r="P28" s="289"/>
      <c r="Q28" s="289"/>
      <c r="R28" s="289"/>
      <c r="S28" s="289"/>
    </row>
    <row r="29" spans="2:19" ht="13.5" customHeight="1" x14ac:dyDescent="0.2">
      <c r="B29" s="23" t="s">
        <v>27</v>
      </c>
      <c r="C29" s="289"/>
      <c r="D29" s="289"/>
      <c r="E29" s="289"/>
      <c r="F29" s="289"/>
      <c r="G29" s="289"/>
      <c r="H29" s="289"/>
      <c r="I29" s="289"/>
      <c r="J29" s="289"/>
      <c r="K29" s="289"/>
      <c r="L29" s="289"/>
      <c r="M29" s="289"/>
      <c r="N29" s="289"/>
      <c r="O29" s="289"/>
      <c r="P29" s="289"/>
      <c r="Q29" s="289"/>
      <c r="R29" s="289"/>
      <c r="S29" s="289"/>
    </row>
    <row r="30" spans="2:19" ht="13.5" customHeight="1" x14ac:dyDescent="0.2">
      <c r="B30" s="23" t="s">
        <v>28</v>
      </c>
      <c r="C30" s="289"/>
      <c r="D30" s="289"/>
      <c r="E30" s="289"/>
      <c r="F30" s="289"/>
      <c r="G30" s="289"/>
      <c r="H30" s="289"/>
      <c r="I30" s="289"/>
      <c r="J30" s="289"/>
      <c r="K30" s="289"/>
      <c r="L30" s="289"/>
      <c r="M30" s="289"/>
      <c r="N30" s="289"/>
      <c r="O30" s="289"/>
      <c r="P30" s="289"/>
      <c r="Q30" s="289"/>
      <c r="R30" s="289"/>
      <c r="S30" s="289"/>
    </row>
    <row r="31" spans="2:19" ht="13.5" customHeight="1" x14ac:dyDescent="0.2">
      <c r="B31" s="24" t="s">
        <v>29</v>
      </c>
      <c r="C31" s="289"/>
      <c r="D31" s="289"/>
      <c r="E31" s="289"/>
      <c r="F31" s="289"/>
      <c r="G31" s="289"/>
      <c r="H31" s="289"/>
      <c r="I31" s="289"/>
      <c r="J31" s="289"/>
      <c r="K31" s="289"/>
      <c r="L31" s="289"/>
      <c r="M31" s="289"/>
      <c r="N31" s="289"/>
      <c r="O31" s="289"/>
      <c r="P31" s="289"/>
      <c r="Q31" s="289"/>
      <c r="R31" s="289"/>
      <c r="S31" s="289"/>
    </row>
    <row r="32" spans="2:19" ht="21.75" customHeight="1" x14ac:dyDescent="0.2">
      <c r="B32" s="285" t="s">
        <v>40</v>
      </c>
      <c r="C32" s="289">
        <f>IF('VII Calculo'!E89=3,4,'VII Calculo'!E4)</f>
        <v>1</v>
      </c>
      <c r="D32" s="289">
        <f>IF('VII Calculo'!E89=3,4,'VII Calculo'!E9)</f>
        <v>1</v>
      </c>
      <c r="E32" s="289">
        <f>IF('VII Calculo'!E89=3,4,'VII Calculo'!E14)</f>
        <v>1</v>
      </c>
      <c r="F32" s="289">
        <f>IF('VII Calculo'!E89=3,4,'VII Calculo'!E19)</f>
        <v>1</v>
      </c>
      <c r="G32" s="289">
        <f>IF('VII Calculo'!E89=3,4,'VII Calculo'!E24)</f>
        <v>1</v>
      </c>
      <c r="H32" s="289">
        <f>IF('VII Calculo'!E89=3,4,'VII Calculo'!E29)</f>
        <v>1</v>
      </c>
      <c r="I32" s="289">
        <f>IF('VII Calculo'!E89=3,4,'VII Calculo'!E34)</f>
        <v>1</v>
      </c>
      <c r="J32" s="289">
        <f>IF('VII Calculo'!E89=3,4,'VII Calculo'!E39)</f>
        <v>1</v>
      </c>
      <c r="K32" s="289">
        <f>IF('VII Calculo'!E89=3,4,'VII Calculo'!E44)</f>
        <v>1</v>
      </c>
      <c r="L32" s="289">
        <f>IF('VII Calculo'!E89=3,4,'VII Calculo'!E49)</f>
        <v>1</v>
      </c>
      <c r="M32" s="289">
        <f>IF('VII Calculo'!E89=3,4,'VII Calculo'!E54)</f>
        <v>1</v>
      </c>
      <c r="N32" s="289">
        <f>IF('VII Calculo'!E89=3,4,'VII Calculo'!E59)</f>
        <v>1</v>
      </c>
      <c r="O32" s="289">
        <f>IF('VII Calculo'!E89=3,4,'VII Calculo'!E64)</f>
        <v>1</v>
      </c>
      <c r="P32" s="289">
        <f>IF('VII Calculo'!E89=3,4,'VII Calculo'!E69)</f>
        <v>1</v>
      </c>
      <c r="Q32" s="289">
        <f>IF('VII Calculo'!E89=3,4,'VII Calculo'!E74)</f>
        <v>1</v>
      </c>
      <c r="R32" s="289">
        <f>IF('VII Calculo'!E89=3,4,'VII Calculo'!E79)</f>
        <v>1</v>
      </c>
      <c r="S32" s="289">
        <f>IF('VII Calculo'!E89=3,4,'VII Calculo'!E84)</f>
        <v>1</v>
      </c>
    </row>
    <row r="33" spans="2:19" ht="21.75" customHeight="1" x14ac:dyDescent="0.2">
      <c r="B33" s="286"/>
      <c r="C33" s="289"/>
      <c r="D33" s="289"/>
      <c r="E33" s="289"/>
      <c r="F33" s="289"/>
      <c r="G33" s="289"/>
      <c r="H33" s="289"/>
      <c r="I33" s="289"/>
      <c r="J33" s="289"/>
      <c r="K33" s="289"/>
      <c r="L33" s="289"/>
      <c r="M33" s="289"/>
      <c r="N33" s="289"/>
      <c r="O33" s="289"/>
      <c r="P33" s="289"/>
      <c r="Q33" s="289"/>
      <c r="R33" s="289"/>
      <c r="S33" s="289"/>
    </row>
    <row r="34" spans="2:19" ht="23.25" customHeight="1" x14ac:dyDescent="0.2">
      <c r="B34" s="287"/>
      <c r="C34" s="289"/>
      <c r="D34" s="289"/>
      <c r="E34" s="289"/>
      <c r="F34" s="289"/>
      <c r="G34" s="289"/>
      <c r="H34" s="289"/>
      <c r="I34" s="289"/>
      <c r="J34" s="289"/>
      <c r="K34" s="289"/>
      <c r="L34" s="289"/>
      <c r="M34" s="289"/>
      <c r="N34" s="289"/>
      <c r="O34" s="289"/>
      <c r="P34" s="289"/>
      <c r="Q34" s="289"/>
      <c r="R34" s="289"/>
      <c r="S34" s="289"/>
    </row>
    <row r="35" spans="2:19" s="184" customFormat="1" ht="18" customHeight="1" x14ac:dyDescent="0.25">
      <c r="B35" s="185"/>
      <c r="C35" s="186" t="s">
        <v>38</v>
      </c>
      <c r="D35" s="290" t="s">
        <v>37</v>
      </c>
      <c r="E35" s="291"/>
      <c r="F35" s="291"/>
      <c r="G35" s="291"/>
      <c r="H35" s="291"/>
      <c r="I35" s="292"/>
      <c r="J35" s="293" t="s">
        <v>36</v>
      </c>
      <c r="K35" s="293"/>
      <c r="L35" s="293"/>
      <c r="M35" s="293"/>
      <c r="N35" s="293"/>
      <c r="O35" s="293"/>
      <c r="P35" s="294" t="s">
        <v>35</v>
      </c>
      <c r="Q35" s="294"/>
      <c r="R35" s="294"/>
      <c r="S35" s="294"/>
    </row>
    <row r="36" spans="2:19" ht="18.75" customHeight="1" x14ac:dyDescent="0.2">
      <c r="B36" s="27" t="s">
        <v>398</v>
      </c>
    </row>
    <row r="37" spans="2:19" x14ac:dyDescent="0.2">
      <c r="B37" s="180"/>
    </row>
  </sheetData>
  <sheetProtection algorithmName="SHA-512" hashValue="VTgksOGFYASrQ9EQm6IZXuffqAtvL2PWiQo28QZ2NzePaFCiZGm19emtwNyqAECMjrY1Eim+pyXwpp0Mp86Y+w==" saltValue="J1wMDDNxmgDLPHAzKzC1rw==" spinCount="100000" sheet="1" selectLockedCells="1" selectUnlockedCells="1"/>
  <mergeCells count="88">
    <mergeCell ref="C32:C34"/>
    <mergeCell ref="D3:H6"/>
    <mergeCell ref="D7:E11"/>
    <mergeCell ref="F7:H11"/>
    <mergeCell ref="D12:D17"/>
    <mergeCell ref="E12:E17"/>
    <mergeCell ref="F12:F17"/>
    <mergeCell ref="G12:G17"/>
    <mergeCell ref="H12:H17"/>
    <mergeCell ref="C3:C6"/>
    <mergeCell ref="C7:C11"/>
    <mergeCell ref="C12:C17"/>
    <mergeCell ref="C18:C21"/>
    <mergeCell ref="C22:C26"/>
    <mergeCell ref="C27:C31"/>
    <mergeCell ref="F18:F21"/>
    <mergeCell ref="H18:H21"/>
    <mergeCell ref="D27:D31"/>
    <mergeCell ref="E27:E31"/>
    <mergeCell ref="F27:F31"/>
    <mergeCell ref="G27:G31"/>
    <mergeCell ref="P18:P21"/>
    <mergeCell ref="Q18:Q21"/>
    <mergeCell ref="D22:D26"/>
    <mergeCell ref="E22:E26"/>
    <mergeCell ref="F22:F26"/>
    <mergeCell ref="G22:G26"/>
    <mergeCell ref="H22:H26"/>
    <mergeCell ref="J18:J21"/>
    <mergeCell ref="K18:K21"/>
    <mergeCell ref="L18:L21"/>
    <mergeCell ref="M18:M21"/>
    <mergeCell ref="N18:N21"/>
    <mergeCell ref="O18:O21"/>
    <mergeCell ref="D18:D21"/>
    <mergeCell ref="E18:E21"/>
    <mergeCell ref="G18:G21"/>
    <mergeCell ref="S22:S26"/>
    <mergeCell ref="I22:I26"/>
    <mergeCell ref="J22:J26"/>
    <mergeCell ref="K22:K26"/>
    <mergeCell ref="L22:L26"/>
    <mergeCell ref="M22:M26"/>
    <mergeCell ref="N22:N26"/>
    <mergeCell ref="P27:P31"/>
    <mergeCell ref="Q27:Q31"/>
    <mergeCell ref="R27:R31"/>
    <mergeCell ref="O22:O26"/>
    <mergeCell ref="P22:P26"/>
    <mergeCell ref="Q22:Q26"/>
    <mergeCell ref="R22:R26"/>
    <mergeCell ref="K27:K31"/>
    <mergeCell ref="L27:L31"/>
    <mergeCell ref="M27:M31"/>
    <mergeCell ref="N27:N31"/>
    <mergeCell ref="O27:O31"/>
    <mergeCell ref="D35:I35"/>
    <mergeCell ref="J35:O35"/>
    <mergeCell ref="P35:S35"/>
    <mergeCell ref="S32:S34"/>
    <mergeCell ref="J3:K6"/>
    <mergeCell ref="J7:K11"/>
    <mergeCell ref="J12:J17"/>
    <mergeCell ref="K12:K17"/>
    <mergeCell ref="M32:M34"/>
    <mergeCell ref="N32:N34"/>
    <mergeCell ref="O32:O34"/>
    <mergeCell ref="P32:P34"/>
    <mergeCell ref="Q32:Q34"/>
    <mergeCell ref="R32:R34"/>
    <mergeCell ref="D32:D34"/>
    <mergeCell ref="E32:E34"/>
    <mergeCell ref="Q2:S2"/>
    <mergeCell ref="B1:S1"/>
    <mergeCell ref="B32:B34"/>
    <mergeCell ref="B18:B21"/>
    <mergeCell ref="K2:L2"/>
    <mergeCell ref="F32:F34"/>
    <mergeCell ref="G32:G34"/>
    <mergeCell ref="H32:H34"/>
    <mergeCell ref="I32:I34"/>
    <mergeCell ref="J32:J34"/>
    <mergeCell ref="K32:K34"/>
    <mergeCell ref="L32:L34"/>
    <mergeCell ref="S27:S31"/>
    <mergeCell ref="H27:H31"/>
    <mergeCell ref="I27:I31"/>
    <mergeCell ref="J27:J31"/>
  </mergeCells>
  <conditionalFormatting sqref="C22:S34 C3:H21 J3:K17 J18:Q21">
    <cfRule type="cellIs" dxfId="255" priority="1" operator="equal">
      <formula>4</formula>
    </cfRule>
    <cfRule type="cellIs" dxfId="254" priority="2" operator="equal">
      <formula>3</formula>
    </cfRule>
    <cfRule type="cellIs" dxfId="253" priority="3" stopIfTrue="1" operator="equal">
      <formula>2</formula>
    </cfRule>
    <cfRule type="cellIs" dxfId="252" priority="4" operator="between">
      <formula>0</formula>
      <formula>1</formula>
    </cfRule>
  </conditionalFormatting>
  <pageMargins left="0.19685039370078741" right="0.19685039370078741" top="0.55118110236220474" bottom="0.55118110236220474" header="0.11811023622047245" footer="0.11811023622047245"/>
  <pageSetup paperSize="9" scale="90"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8B9F2-0B7F-4AC9-B951-4AE1AE28BCC4}">
  <sheetPr codeName="Planilha10">
    <tabColor rgb="FF00B0F0"/>
  </sheetPr>
  <dimension ref="B1:P21"/>
  <sheetViews>
    <sheetView showGridLines="0" topLeftCell="A11" workbookViewId="0">
      <selection activeCell="S32" sqref="S32:S33"/>
    </sheetView>
  </sheetViews>
  <sheetFormatPr defaultColWidth="9.140625" defaultRowHeight="14.25" x14ac:dyDescent="0.2"/>
  <cols>
    <col min="1" max="1" width="2" style="2" customWidth="1"/>
    <col min="2" max="2" width="7.85546875" style="2" customWidth="1"/>
    <col min="3" max="3" width="26" style="2" customWidth="1"/>
    <col min="4" max="4" width="1.7109375" style="62" customWidth="1"/>
    <col min="5" max="5" width="7.42578125" style="3" customWidth="1"/>
    <col min="6" max="6" width="36.7109375" style="2" customWidth="1"/>
    <col min="7" max="7" width="1.85546875" style="62" customWidth="1"/>
    <col min="8" max="8" width="7.42578125" style="2" customWidth="1"/>
    <col min="9" max="9" width="21.85546875" style="2" customWidth="1"/>
    <col min="10" max="10" width="1.85546875" style="72" bestFit="1" customWidth="1"/>
    <col min="11" max="11" width="7.42578125" style="2" customWidth="1"/>
    <col min="12" max="12" width="21.85546875" style="2" customWidth="1"/>
    <col min="13" max="15" width="9.140625" style="2"/>
    <col min="16" max="16" width="13.7109375" style="1" customWidth="1"/>
    <col min="17" max="16384" width="9.140625" style="2"/>
  </cols>
  <sheetData>
    <row r="1" spans="2:16" ht="21.75" customHeight="1" x14ac:dyDescent="0.2">
      <c r="B1" s="40" t="s">
        <v>95</v>
      </c>
      <c r="C1" s="29"/>
      <c r="D1" s="58"/>
      <c r="E1" s="30"/>
      <c r="F1" s="29"/>
      <c r="G1" s="58"/>
      <c r="H1" s="29"/>
      <c r="I1" s="29"/>
      <c r="J1" s="65"/>
      <c r="K1" s="29"/>
      <c r="L1" s="31"/>
    </row>
    <row r="2" spans="2:16" ht="60" customHeight="1" x14ac:dyDescent="0.2">
      <c r="B2" s="307" t="s">
        <v>89</v>
      </c>
      <c r="C2" s="308"/>
      <c r="D2" s="308"/>
      <c r="E2" s="308"/>
      <c r="F2" s="308"/>
      <c r="G2" s="308"/>
      <c r="H2" s="308"/>
      <c r="I2" s="308"/>
      <c r="J2" s="66"/>
      <c r="K2" s="32"/>
      <c r="L2" s="33"/>
    </row>
    <row r="3" spans="2:16" ht="48" customHeight="1" x14ac:dyDescent="0.2">
      <c r="B3" s="4" t="s">
        <v>0</v>
      </c>
      <c r="C3" s="28" t="s">
        <v>15</v>
      </c>
      <c r="D3" s="212" t="s">
        <v>1</v>
      </c>
      <c r="E3" s="212"/>
      <c r="F3" s="212"/>
      <c r="G3" s="212" t="s">
        <v>3</v>
      </c>
      <c r="H3" s="212"/>
      <c r="I3" s="212"/>
      <c r="J3" s="212" t="s">
        <v>2</v>
      </c>
      <c r="K3" s="212"/>
      <c r="L3" s="212"/>
      <c r="P3" s="48" t="s">
        <v>8</v>
      </c>
    </row>
    <row r="4" spans="2:16" ht="12.75" x14ac:dyDescent="0.2">
      <c r="B4" s="213" t="s">
        <v>4</v>
      </c>
      <c r="C4" s="45" t="s">
        <v>60</v>
      </c>
      <c r="D4" s="59"/>
      <c r="E4" s="57">
        <f>MAX(E5:E7,H5:H7,K5:K7)</f>
        <v>1</v>
      </c>
      <c r="F4" s="5"/>
      <c r="G4" s="59"/>
      <c r="H4" s="7"/>
      <c r="I4" s="6"/>
      <c r="J4" s="67"/>
      <c r="K4" s="7"/>
      <c r="L4" s="35"/>
      <c r="P4" s="49" t="s">
        <v>5</v>
      </c>
    </row>
    <row r="5" spans="2:16" ht="25.5" customHeight="1" x14ac:dyDescent="0.2">
      <c r="B5" s="214"/>
      <c r="C5" s="215" t="s">
        <v>42</v>
      </c>
      <c r="D5" s="60" t="e">
        <f>IF('I. Calculo'!#REF!="não observado",1,IF('I. Calculo'!#REF!="emergente",2,IF('I. Calculo'!#REF!="dominado",3,0)))</f>
        <v>#REF!</v>
      </c>
      <c r="E5" s="73">
        <f>IF('I - PRÉ'!E5="não observado",1,IF('I - PRÉ'!E5="emergente",2,IF('I - PRÉ'!E5="dominado",3,0)))</f>
        <v>1</v>
      </c>
      <c r="F5" s="18" t="s">
        <v>43</v>
      </c>
      <c r="G5" s="60" t="e">
        <f>IF('I. Calculo'!#REF!="não observado",1,IF('I. Calculo'!#REF!="emergente",2,IF('I. Calculo'!#REF!="dominado",3,0)))</f>
        <v>#REF!</v>
      </c>
      <c r="H5" s="73">
        <f>IF('I - PRÉ'!H5="não observado",1,IF('I - PRÉ'!H5="emergente",2,IF('I - PRÉ'!H5="dominado",3,0)))</f>
        <v>1</v>
      </c>
      <c r="I5" s="20" t="s">
        <v>12</v>
      </c>
      <c r="J5" s="68" t="e">
        <f>IF('I. Calculo'!#REF!="não observado",1,IF('I. Calculo'!#REF!="emergente",2,IF('I. Calculo'!#REF!="dominado",3,0)))</f>
        <v>#REF!</v>
      </c>
      <c r="K5" s="74">
        <f>IF('I - PRÉ'!K5="não observado",1,IF('I - PRÉ'!K5="emergente",2,IF('I - PRÉ'!K5="dominado",3,0)))</f>
        <v>1</v>
      </c>
      <c r="L5" s="20" t="s">
        <v>11</v>
      </c>
      <c r="P5" s="50" t="s">
        <v>6</v>
      </c>
    </row>
    <row r="6" spans="2:16" ht="25.5" customHeight="1" x14ac:dyDescent="0.2">
      <c r="B6" s="214"/>
      <c r="C6" s="215"/>
      <c r="D6" s="60" t="e">
        <f>IF('I. Calculo'!#REF!="não observado",1,IF('I. Calculo'!#REF!="emergente",2,IF('I. Calculo'!#REF!="dominado",3,0)))</f>
        <v>#REF!</v>
      </c>
      <c r="E6" s="73">
        <f>IF('I - PRÉ'!E6="não observado",1,IF('I - PRÉ'!E6="emergente",2,IF('I - PRÉ'!E6="dominado",3,0)))</f>
        <v>1</v>
      </c>
      <c r="F6" s="18" t="s">
        <v>10</v>
      </c>
      <c r="G6" s="60" t="e">
        <f>IF('I. Calculo'!#REF!="não observado",1,IF('I. Calculo'!#REF!="emergente",2,IF('I. Calculo'!#REF!="dominado",3,0)))</f>
        <v>#REF!</v>
      </c>
      <c r="H6" s="73">
        <f>IF('I - PRÉ'!H6="não observado",1,IF('I - PRÉ'!H6="emergente",2,IF('I - PRÉ'!H6="dominado",3,0)))</f>
        <v>1</v>
      </c>
      <c r="I6" s="20" t="s">
        <v>13</v>
      </c>
      <c r="J6" s="68" t="e">
        <f>IF('I. Calculo'!#REF!="não observado",1,IF('I. Calculo'!#REF!="emergente",2,IF('I. Calculo'!#REF!="dominado",3,0)))</f>
        <v>#REF!</v>
      </c>
      <c r="K6" s="74">
        <f>IF('I - PRÉ'!K6="não observado",1,IF('I - PRÉ'!K6="emergente",2,IF('I - PRÉ'!K6="dominado",3,0)))</f>
        <v>1</v>
      </c>
      <c r="L6" s="20" t="s">
        <v>45</v>
      </c>
      <c r="P6" s="51" t="s">
        <v>7</v>
      </c>
    </row>
    <row r="7" spans="2:16" ht="25.5" customHeight="1" x14ac:dyDescent="0.2">
      <c r="B7" s="214"/>
      <c r="C7" s="215"/>
      <c r="D7" s="60" t="e">
        <f>IF('I. Calculo'!#REF!="não observado",1,IF('I. Calculo'!#REF!="emergente",2,IF('I. Calculo'!#REF!="dominado",3,0)))</f>
        <v>#REF!</v>
      </c>
      <c r="E7" s="73">
        <f>IF('I - PRÉ'!E7="não observado",1,IF('I - PRÉ'!E7="emergente",2,IF('I - PRÉ'!E7="dominado",3,0)))</f>
        <v>1</v>
      </c>
      <c r="F7" s="18" t="s">
        <v>44</v>
      </c>
      <c r="G7" s="60" t="e">
        <f>IF('I. Calculo'!#REF!="não observado",1,IF('I. Calculo'!#REF!="emergente",2,IF('I. Calculo'!#REF!="dominado",3,0)))</f>
        <v>#REF!</v>
      </c>
      <c r="H7" s="73">
        <f>IF('I - PRÉ'!H7="não observado",1,IF('I - PRÉ'!H7="emergente",2,IF('I - PRÉ'!H7="dominado",3,0)))</f>
        <v>1</v>
      </c>
      <c r="I7" s="20" t="s">
        <v>14</v>
      </c>
      <c r="J7" s="68" t="e">
        <f>IF('I. Calculo'!#REF!="não observado",1,IF('I. Calculo'!#REF!="emergente",2,IF('I. Calculo'!#REF!="dominado",3,0)))</f>
        <v>#REF!</v>
      </c>
      <c r="K7" s="74">
        <f>IF('I - PRÉ'!K7="não observado",1,IF('I - PRÉ'!K7="emergente",2,IF('I - PRÉ'!K7="dominado",3,0)))</f>
        <v>1</v>
      </c>
      <c r="L7" s="20" t="s">
        <v>46</v>
      </c>
      <c r="P7" s="48"/>
    </row>
    <row r="8" spans="2:16" ht="9.75" customHeight="1" x14ac:dyDescent="0.2">
      <c r="B8" s="46"/>
      <c r="C8" s="21"/>
      <c r="D8" s="61"/>
      <c r="E8" s="19"/>
      <c r="F8" s="19"/>
      <c r="G8" s="61"/>
      <c r="H8" s="19"/>
      <c r="I8" s="21"/>
      <c r="J8" s="69"/>
      <c r="K8" s="19"/>
      <c r="L8" s="21"/>
    </row>
    <row r="9" spans="2:16" x14ac:dyDescent="0.2">
      <c r="B9" s="213" t="s">
        <v>48</v>
      </c>
      <c r="C9" s="45" t="s">
        <v>47</v>
      </c>
      <c r="D9" s="59"/>
      <c r="E9" s="57">
        <f>MAX(E10:E12,H10:H12,K10:K12)</f>
        <v>1</v>
      </c>
      <c r="F9" s="5"/>
      <c r="G9" s="59"/>
      <c r="H9" s="7"/>
      <c r="I9" s="6"/>
      <c r="J9" s="67"/>
      <c r="K9" s="7"/>
      <c r="L9" s="35"/>
    </row>
    <row r="10" spans="2:16" ht="25.5" customHeight="1" x14ac:dyDescent="0.2">
      <c r="B10" s="214"/>
      <c r="C10" s="215" t="s">
        <v>49</v>
      </c>
      <c r="D10" s="60">
        <f>IF('I. Calculo'!E10="não observado",1,IF('I. Calculo'!E10="emergente",2,IF('I. Calculo'!E10="dominado",3,0)))</f>
        <v>0</v>
      </c>
      <c r="E10" s="73">
        <f>IF('I - PRÉ'!E10="não observado",1,IF('I - PRÉ'!E10="emergente",2,IF('I - PRÉ'!E10="dominado",3,0)))</f>
        <v>1</v>
      </c>
      <c r="F10" s="18" t="s">
        <v>50</v>
      </c>
      <c r="G10" s="60">
        <f>IF('I. Calculo'!H10="não observado",1,IF('I. Calculo'!H10="emergente",2,IF('I. Calculo'!H10="dominado",3,0)))</f>
        <v>0</v>
      </c>
      <c r="H10" s="73">
        <f>IF('I - PRÉ'!H10="não observado",1,IF('I - PRÉ'!H10="emergente",2,IF('I - PRÉ'!H10="dominado",3,0)))</f>
        <v>1</v>
      </c>
      <c r="I10" s="20" t="s">
        <v>53</v>
      </c>
      <c r="J10" s="68">
        <f>IF('I. Calculo'!K10="não observado",1,IF('I. Calculo'!K10="emergente",2,IF('I. Calculo'!K10="dominado",3,0)))</f>
        <v>0</v>
      </c>
      <c r="K10" s="73">
        <f>IF('I - PRÉ'!K10="não observado",1,IF('I - PRÉ'!K10="emergente",2,IF('I - PRÉ'!K10="dominado",3,0)))</f>
        <v>1</v>
      </c>
      <c r="L10" s="20" t="s">
        <v>55</v>
      </c>
    </row>
    <row r="11" spans="2:16" ht="24" customHeight="1" x14ac:dyDescent="0.2">
      <c r="B11" s="214"/>
      <c r="C11" s="215"/>
      <c r="D11" s="60">
        <f>IF('I. Calculo'!E11="não observado",1,IF('I. Calculo'!E11="emergente",2,IF('I. Calculo'!E11="dominado",3,0)))</f>
        <v>0</v>
      </c>
      <c r="E11" s="73">
        <f>IF('I - PRÉ'!E11="não observado",1,IF('I - PRÉ'!E11="emergente",2,IF('I - PRÉ'!E11="dominado",3,0)))</f>
        <v>1</v>
      </c>
      <c r="F11" s="18" t="s">
        <v>51</v>
      </c>
      <c r="G11" s="60">
        <f>IF('I. Calculo'!H11="não observado",1,IF('I. Calculo'!H11="emergente",2,IF('I. Calculo'!H11="dominado",3,0)))</f>
        <v>0</v>
      </c>
      <c r="H11" s="73">
        <f>IF('I - PRÉ'!H11="não observado",1,IF('I - PRÉ'!H11="emergente",2,IF('I - PRÉ'!H11="dominado",3,0)))</f>
        <v>1</v>
      </c>
      <c r="I11" s="20" t="s">
        <v>54</v>
      </c>
      <c r="J11" s="68">
        <f>IF('I. Calculo'!K11="não observado",1,IF('I. Calculo'!K11="emergente",2,IF('I. Calculo'!K11="dominado",3,0)))</f>
        <v>0</v>
      </c>
      <c r="K11" s="73">
        <f>IF('I - PRÉ'!K11="não observado",1,IF('I - PRÉ'!K11="emergente",2,IF('I - PRÉ'!K11="dominado",3,0)))</f>
        <v>1</v>
      </c>
      <c r="L11" s="20" t="s">
        <v>56</v>
      </c>
    </row>
    <row r="12" spans="2:16" ht="25.5" customHeight="1" x14ac:dyDescent="0.2">
      <c r="B12" s="214"/>
      <c r="C12" s="215"/>
      <c r="D12" s="60">
        <f>IF('I. Calculo'!E12="não observado",1,IF('I. Calculo'!E12="emergente",2,IF('I. Calculo'!E12="dominado",3,0)))</f>
        <v>0</v>
      </c>
      <c r="E12" s="73">
        <f>IF('I - PRÉ'!E12="não observado",1,IF('I - PRÉ'!E12="emergente",2,IF('I - PRÉ'!E12="dominado",3,0)))</f>
        <v>1</v>
      </c>
      <c r="F12" s="18" t="s">
        <v>52</v>
      </c>
      <c r="G12" s="60"/>
      <c r="H12" s="18"/>
      <c r="I12" s="20"/>
      <c r="J12" s="66"/>
      <c r="K12" s="18"/>
      <c r="L12" s="20"/>
    </row>
    <row r="13" spans="2:16" ht="9" customHeight="1" x14ac:dyDescent="0.2">
      <c r="B13" s="46"/>
      <c r="C13" s="36"/>
      <c r="D13" s="61"/>
      <c r="E13" s="19"/>
      <c r="F13" s="19"/>
      <c r="G13" s="61"/>
      <c r="H13" s="19"/>
      <c r="I13" s="21"/>
      <c r="J13" s="69"/>
      <c r="K13" s="19"/>
      <c r="L13" s="21"/>
    </row>
    <row r="14" spans="2:16" ht="25.5" x14ac:dyDescent="0.2">
      <c r="B14" s="213" t="s">
        <v>57</v>
      </c>
      <c r="C14" s="43" t="s">
        <v>58</v>
      </c>
      <c r="D14" s="59"/>
      <c r="E14" s="57">
        <f>MAX(E15:E17,H15:H17,K15:K17)</f>
        <v>1</v>
      </c>
      <c r="F14" s="35"/>
      <c r="G14" s="59"/>
      <c r="H14" s="7"/>
      <c r="I14" s="41"/>
      <c r="J14" s="70"/>
      <c r="K14" s="7"/>
      <c r="L14" s="35"/>
    </row>
    <row r="15" spans="2:16" ht="22.5" customHeight="1" x14ac:dyDescent="0.2">
      <c r="B15" s="214"/>
      <c r="C15" s="216" t="s">
        <v>59</v>
      </c>
      <c r="D15" s="60">
        <f>IF('I. Calculo'!E15="não observado",1,IF('I. Calculo'!E15="emergente",2,IF('I. Calculo'!E15="dominado",3,0)))</f>
        <v>0</v>
      </c>
      <c r="E15" s="73">
        <f>IF('I - PRÉ'!E15="não observado",1,IF('I - PRÉ'!E15="emergente",2,IF('I - PRÉ'!E15="dominado",3,0)))</f>
        <v>1</v>
      </c>
      <c r="F15" s="20" t="s">
        <v>50</v>
      </c>
      <c r="G15" s="60">
        <f>IF('I. Calculo'!H15="não observado",1,IF('I. Calculo'!H15="emergente",2,IF('I. Calculo'!H15="dominado",3,0)))</f>
        <v>0</v>
      </c>
      <c r="H15" s="73">
        <f>IF('I - PRÉ'!H15="não observado",1,IF('I - PRÉ'!H15="emergente",2,IF('I - PRÉ'!H15="dominado",3,0)))</f>
        <v>1</v>
      </c>
      <c r="I15" s="18" t="s">
        <v>53</v>
      </c>
      <c r="J15" s="68">
        <f>IF('I. Calculo'!K15="não observado",1,IF('I. Calculo'!K15="emergente",2,IF('I. Calculo'!K15="dominado",3,0)))</f>
        <v>0</v>
      </c>
      <c r="K15" s="73">
        <f>IF('I - PRÉ'!K15="não observado",1,IF('I - PRÉ'!K15="emergente",2,IF('I - PRÉ'!K15="dominado",3,0)))</f>
        <v>1</v>
      </c>
      <c r="L15" s="20" t="s">
        <v>83</v>
      </c>
    </row>
    <row r="16" spans="2:16" ht="22.5" customHeight="1" x14ac:dyDescent="0.2">
      <c r="B16" s="214"/>
      <c r="C16" s="216"/>
      <c r="D16" s="60">
        <f>IF('I. Calculo'!E16="não observado",1,IF('I. Calculo'!E16="emergente",2,IF('I. Calculo'!E16="dominado",3,0)))</f>
        <v>0</v>
      </c>
      <c r="E16" s="73">
        <f>IF('I - PRÉ'!E16="não observado",1,IF('I - PRÉ'!E16="emergente",2,IF('I - PRÉ'!E16="dominado",3,0)))</f>
        <v>1</v>
      </c>
      <c r="F16" s="20" t="s">
        <v>51</v>
      </c>
      <c r="G16" s="60">
        <f>IF('I. Calculo'!H16="não observado",1,IF('I. Calculo'!H16="emergente",2,IF('I. Calculo'!H16="dominado",3,0)))</f>
        <v>0</v>
      </c>
      <c r="H16" s="73">
        <f>IF('I - PRÉ'!H16="não observado",1,IF('I - PRÉ'!H16="emergente",2,IF('I - PRÉ'!H16="dominado",3,0)))</f>
        <v>1</v>
      </c>
      <c r="I16" s="18" t="s">
        <v>54</v>
      </c>
      <c r="J16" s="68">
        <f>IF('I. Calculo'!K16="não observado",1,IF('I. Calculo'!K16="emergente",2,IF('I. Calculo'!K16="dominado",3,0)))</f>
        <v>0</v>
      </c>
      <c r="K16" s="73">
        <f>IF('I - PRÉ'!K16="não observado",1,IF('I - PRÉ'!K16="emergente",2,IF('I - PRÉ'!K16="dominado",3,0)))</f>
        <v>1</v>
      </c>
      <c r="L16" s="20" t="s">
        <v>94</v>
      </c>
    </row>
    <row r="17" spans="2:12" ht="22.5" customHeight="1" x14ac:dyDescent="0.2">
      <c r="B17" s="214"/>
      <c r="C17" s="216"/>
      <c r="D17" s="60"/>
      <c r="E17" s="18"/>
      <c r="F17" s="20"/>
      <c r="G17" s="60"/>
      <c r="H17" s="18"/>
      <c r="I17" s="18"/>
      <c r="J17" s="68">
        <f>IF('I. Calculo'!K17="não observado",1,IF('I. Calculo'!K17="emergente",2,IF('I. Calculo'!K17="dominado",3,0)))</f>
        <v>0</v>
      </c>
      <c r="K17" s="73">
        <f>IF('I - PRÉ'!K17="não observado",1,IF('I - PRÉ'!K17="emergente",2,IF('I - PRÉ'!K17="dominado",3,0)))</f>
        <v>1</v>
      </c>
      <c r="L17" s="20" t="s">
        <v>46</v>
      </c>
    </row>
    <row r="18" spans="2:12" ht="6" customHeight="1" x14ac:dyDescent="0.2">
      <c r="B18" s="219"/>
      <c r="C18" s="44"/>
      <c r="D18" s="61"/>
      <c r="E18" s="19"/>
      <c r="F18" s="21"/>
      <c r="G18" s="61"/>
      <c r="H18" s="19"/>
      <c r="I18" s="19"/>
      <c r="J18" s="71"/>
      <c r="K18" s="19"/>
      <c r="L18" s="21"/>
    </row>
    <row r="19" spans="2:12" x14ac:dyDescent="0.2">
      <c r="B19" s="2" t="s">
        <v>61</v>
      </c>
    </row>
    <row r="21" spans="2:12" x14ac:dyDescent="0.2">
      <c r="E21" s="1">
        <f>(E5+E6+E7+H5+H6+H7+K5+K6+K7+E10+E11+E12+H10+H11+K10+K11+E15+E16+H15+H16+K15+K16+K17)/23</f>
        <v>1</v>
      </c>
    </row>
  </sheetData>
  <mergeCells count="10">
    <mergeCell ref="J3:L3"/>
    <mergeCell ref="B4:B7"/>
    <mergeCell ref="C5:C7"/>
    <mergeCell ref="B9:B12"/>
    <mergeCell ref="C10:C12"/>
    <mergeCell ref="B14:B18"/>
    <mergeCell ref="C15:C17"/>
    <mergeCell ref="B2:I2"/>
    <mergeCell ref="D3:F3"/>
    <mergeCell ref="G3:I3"/>
  </mergeCells>
  <conditionalFormatting sqref="P4">
    <cfRule type="colorScale" priority="13">
      <colorScale>
        <cfvo type="min"/>
        <cfvo type="percentile" val="50"/>
        <cfvo type="max"/>
        <color rgb="FF92D050"/>
        <color theme="5" tint="0.39997558519241921"/>
        <color rgb="FFFFC000"/>
      </colorScale>
    </cfRule>
  </conditionalFormatting>
  <dataValidations disablePrompts="1" count="1">
    <dataValidation type="list" allowBlank="1" showInputMessage="1" showErrorMessage="1" sqref="P4:P6" xr:uid="{CDE756D5-AC17-4650-A351-1E0FF2C89EC1}">
      <formula1>$P$4:$P$6</formula1>
    </dataValidation>
  </dataValidations>
  <pageMargins left="0.25" right="0.25"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E92A9-FA6B-4F8A-948A-5AA2DC315CBF}">
  <sheetPr codeName="Planilha11">
    <tabColor rgb="FF00B0F0"/>
    <pageSetUpPr fitToPage="1"/>
  </sheetPr>
  <dimension ref="B1:S30"/>
  <sheetViews>
    <sheetView showGridLines="0" topLeftCell="A17" workbookViewId="0">
      <selection activeCell="S32" sqref="S32:S33"/>
    </sheetView>
  </sheetViews>
  <sheetFormatPr defaultColWidth="9.140625" defaultRowHeight="14.25" x14ac:dyDescent="0.2"/>
  <cols>
    <col min="1" max="1" width="2" style="2" customWidth="1"/>
    <col min="2" max="2" width="8.5703125" style="2" customWidth="1"/>
    <col min="3" max="3" width="22.140625" style="37" customWidth="1"/>
    <col min="4" max="4" width="1.85546875" style="62" customWidth="1"/>
    <col min="5" max="5" width="7.42578125" style="3" customWidth="1"/>
    <col min="6" max="6" width="32.85546875" style="2" customWidth="1"/>
    <col min="7" max="7" width="1.85546875" style="62" customWidth="1"/>
    <col min="8" max="8" width="7.42578125" style="2" customWidth="1"/>
    <col min="9" max="9" width="16.85546875" style="38" customWidth="1"/>
    <col min="10" max="10" width="1.7109375" style="63" customWidth="1"/>
    <col min="11" max="11" width="7.42578125" style="2" customWidth="1"/>
    <col min="12" max="12" width="16.85546875" style="2" customWidth="1"/>
    <col min="13" max="13" width="1.7109375" style="62" customWidth="1"/>
    <col min="14" max="14" width="7.42578125" style="2" customWidth="1"/>
    <col min="15" max="15" width="18" style="2" customWidth="1"/>
    <col min="16" max="18" width="9.140625" style="2"/>
    <col min="19" max="19" width="13.7109375" style="1" customWidth="1"/>
    <col min="20" max="16384" width="9.140625" style="2"/>
  </cols>
  <sheetData>
    <row r="1" spans="2:19" ht="23.25" customHeight="1" x14ac:dyDescent="0.2">
      <c r="B1" s="55" t="s">
        <v>96</v>
      </c>
      <c r="C1" s="53"/>
      <c r="D1" s="58"/>
      <c r="E1" s="53"/>
      <c r="F1" s="53"/>
      <c r="G1" s="58"/>
      <c r="H1" s="53"/>
      <c r="I1" s="53"/>
      <c r="J1" s="58"/>
      <c r="K1" s="53"/>
      <c r="L1" s="53"/>
      <c r="M1" s="58"/>
      <c r="N1" s="53"/>
      <c r="O1" s="54"/>
    </row>
    <row r="2" spans="2:19" ht="57" customHeight="1" x14ac:dyDescent="0.2">
      <c r="B2" s="309" t="s">
        <v>62</v>
      </c>
      <c r="C2" s="310"/>
      <c r="D2" s="310"/>
      <c r="E2" s="310"/>
      <c r="F2" s="310"/>
      <c r="G2" s="310"/>
      <c r="H2" s="310"/>
      <c r="I2" s="310"/>
      <c r="J2" s="310"/>
      <c r="K2" s="310"/>
      <c r="L2" s="310"/>
      <c r="M2" s="64"/>
      <c r="N2" s="39"/>
      <c r="O2" s="52"/>
    </row>
    <row r="3" spans="2:19" ht="48" customHeight="1" x14ac:dyDescent="0.2">
      <c r="B3" s="4" t="s">
        <v>0</v>
      </c>
      <c r="C3" s="47" t="s">
        <v>63</v>
      </c>
      <c r="D3" s="222" t="s">
        <v>1</v>
      </c>
      <c r="E3" s="223"/>
      <c r="F3" s="224"/>
      <c r="G3" s="222" t="s">
        <v>3</v>
      </c>
      <c r="H3" s="223"/>
      <c r="I3" s="224"/>
      <c r="J3" s="222" t="s">
        <v>2</v>
      </c>
      <c r="K3" s="223"/>
      <c r="L3" s="224"/>
      <c r="M3" s="222" t="s">
        <v>64</v>
      </c>
      <c r="N3" s="223"/>
      <c r="O3" s="224"/>
      <c r="S3" s="48" t="s">
        <v>8</v>
      </c>
    </row>
    <row r="4" spans="2:19" ht="7.5" customHeight="1" x14ac:dyDescent="0.2">
      <c r="B4" s="213" t="s">
        <v>65</v>
      </c>
      <c r="C4" s="228" t="s">
        <v>90</v>
      </c>
      <c r="D4" s="59"/>
      <c r="E4" s="57">
        <f>MAX(E5:E8,H5:H8,K5:K8,N5:N8)</f>
        <v>1</v>
      </c>
      <c r="F4" s="35"/>
      <c r="G4" s="59"/>
      <c r="H4" s="7"/>
      <c r="I4" s="35"/>
      <c r="J4" s="59"/>
      <c r="K4" s="7"/>
      <c r="L4" s="35"/>
      <c r="M4" s="59"/>
      <c r="N4" s="7"/>
      <c r="O4" s="35"/>
      <c r="S4" s="49" t="s">
        <v>5</v>
      </c>
    </row>
    <row r="5" spans="2:19" ht="25.5" customHeight="1" x14ac:dyDescent="0.2">
      <c r="B5" s="214"/>
      <c r="C5" s="216"/>
      <c r="D5" s="60">
        <f>IF('II. Calculo'!E5="não observado",1,IF('II. Calculo'!E5="emergente",2,IF('II. Calculo'!E5="dominado",3,0)))</f>
        <v>0</v>
      </c>
      <c r="E5" s="73">
        <f>IF('II - INTENCIONAL'!E5="não observado",1,IF('II - INTENCIONAL'!E5="emergente",2,IF('II - INTENCIONAL'!E5="dominado",3,0)))</f>
        <v>1</v>
      </c>
      <c r="F5" s="20" t="s">
        <v>69</v>
      </c>
      <c r="G5" s="60">
        <f>IF('II. Calculo'!H5="não observado",1,IF('II. Calculo'!H5="emergente",2,IF('II. Calculo'!H5="dominado",3,0)))</f>
        <v>0</v>
      </c>
      <c r="H5" s="73">
        <f>IF('II - INTENCIONAL'!H5="não observado",1,IF('II - INTENCIONAL'!H5="emergente",2,IF('II - INTENCIONAL'!H5="dominado",3,0)))</f>
        <v>1</v>
      </c>
      <c r="I5" s="20" t="s">
        <v>73</v>
      </c>
      <c r="J5" s="60">
        <f>IF('II. Calculo'!K5="não observado",1,IF('II. Calculo'!K5="emergente",2,IF('II. Calculo'!K5="dominado",3,0)))</f>
        <v>0</v>
      </c>
      <c r="K5" s="73">
        <f>IF('II - INTENCIONAL'!K5="não observado",1,IF('II - INTENCIONAL'!K5="emergente",2,IF('II - INTENCIONAL'!K5="dominado",3,0)))</f>
        <v>1</v>
      </c>
      <c r="L5" s="20" t="s">
        <v>75</v>
      </c>
      <c r="M5" s="60">
        <f>IF('II. Calculo'!N5="não observado",1,IF('II. Calculo'!N5="emergente",2,IF('II. Calculo'!N5="dominado",3,0)))</f>
        <v>0</v>
      </c>
      <c r="N5" s="73">
        <f>IF('II - INTENCIONAL'!N5="não observado",1,IF('II - INTENCIONAL'!N5="emergente",2,IF('II - INTENCIONAL'!N5="dominado",3,0)))</f>
        <v>1</v>
      </c>
      <c r="O5" s="20" t="s">
        <v>76</v>
      </c>
      <c r="S5" s="50" t="s">
        <v>6</v>
      </c>
    </row>
    <row r="6" spans="2:19" ht="25.5" customHeight="1" x14ac:dyDescent="0.2">
      <c r="B6" s="214"/>
      <c r="C6" s="216"/>
      <c r="D6" s="60">
        <f>IF('II. Calculo'!E6="não observado",1,IF('II. Calculo'!E6="emergente",2,IF('II. Calculo'!E6="dominado",3,0)))</f>
        <v>0</v>
      </c>
      <c r="E6" s="73">
        <f>IF('II - INTENCIONAL'!E6="não observado",1,IF('II - INTENCIONAL'!E6="emergente",2,IF('II - INTENCIONAL'!E6="dominado",3,0)))</f>
        <v>1</v>
      </c>
      <c r="F6" s="20" t="s">
        <v>70</v>
      </c>
      <c r="G6" s="60">
        <f>IF('II. Calculo'!H6="não observado",1,IF('II. Calculo'!H6="emergente",2,IF('II. Calculo'!H6="dominado",3,0)))</f>
        <v>0</v>
      </c>
      <c r="H6" s="73">
        <f>IF('II - INTENCIONAL'!H6="não observado",1,IF('II - INTENCIONAL'!H6="emergente",2,IF('II - INTENCIONAL'!H6="dominado",3,0)))</f>
        <v>1</v>
      </c>
      <c r="I6" s="20" t="s">
        <v>12</v>
      </c>
      <c r="J6" s="60">
        <f>IF('II. Calculo'!K6="não observado",1,IF('II. Calculo'!K6="emergente",2,IF('II. Calculo'!K6="dominado",3,0)))</f>
        <v>0</v>
      </c>
      <c r="K6" s="73">
        <f>IF('II - INTENCIONAL'!K6="não observado",1,IF('II - INTENCIONAL'!K6="emergente",2,IF('II - INTENCIONAL'!K6="dominado",3,0)))</f>
        <v>1</v>
      </c>
      <c r="L6" s="20" t="s">
        <v>11</v>
      </c>
      <c r="M6" s="60"/>
      <c r="N6" s="34"/>
      <c r="O6" s="20"/>
      <c r="S6" s="51" t="s">
        <v>7</v>
      </c>
    </row>
    <row r="7" spans="2:19" ht="25.5" customHeight="1" x14ac:dyDescent="0.2">
      <c r="B7" s="214"/>
      <c r="C7" s="216"/>
      <c r="D7" s="60">
        <f>IF('II. Calculo'!E7="não observado",1,IF('II. Calculo'!E7="emergente",2,IF('II. Calculo'!E7="dominado",3,0)))</f>
        <v>0</v>
      </c>
      <c r="E7" s="73">
        <f>IF('II - INTENCIONAL'!E7="não observado",1,IF('II - INTENCIONAL'!E7="emergente",2,IF('II - INTENCIONAL'!E7="dominado",3,0)))</f>
        <v>1</v>
      </c>
      <c r="F7" s="20" t="s">
        <v>71</v>
      </c>
      <c r="G7" s="60">
        <f>IF('II. Calculo'!H7="não observado",1,IF('II. Calculo'!H7="emergente",2,IF('II. Calculo'!H7="dominado",3,0)))</f>
        <v>0</v>
      </c>
      <c r="H7" s="73">
        <f>IF('II - INTENCIONAL'!H7="não observado",1,IF('II - INTENCIONAL'!H7="emergente",2,IF('II - INTENCIONAL'!H7="dominado",3,0)))</f>
        <v>1</v>
      </c>
      <c r="I7" s="20" t="s">
        <v>74</v>
      </c>
      <c r="J7" s="60">
        <f>IF('II. Calculo'!K7="não observado",1,IF('II. Calculo'!K7="emergente",2,IF('II. Calculo'!K7="dominado",3,0)))</f>
        <v>0</v>
      </c>
      <c r="K7" s="73">
        <f>IF('II - INTENCIONAL'!K7="não observado",1,IF('II - INTENCIONAL'!K7="emergente",2,IF('II - INTENCIONAL'!K7="dominado",3,0)))</f>
        <v>1</v>
      </c>
      <c r="L7" s="20" t="s">
        <v>45</v>
      </c>
      <c r="M7" s="60"/>
      <c r="N7" s="34"/>
      <c r="O7" s="20"/>
      <c r="S7" s="51"/>
    </row>
    <row r="8" spans="2:19" ht="25.5" customHeight="1" x14ac:dyDescent="0.2">
      <c r="B8" s="214"/>
      <c r="C8" s="216"/>
      <c r="D8" s="60">
        <f>IF('II. Calculo'!E8="não observado",1,IF('II. Calculo'!E8="emergente",2,IF('II. Calculo'!E8="dominado",3,0)))</f>
        <v>0</v>
      </c>
      <c r="E8" s="73">
        <f>IF('II - INTENCIONAL'!E8="não observado",1,IF('II - INTENCIONAL'!E8="emergente",2,IF('II - INTENCIONAL'!E8="dominado",3,0)))</f>
        <v>1</v>
      </c>
      <c r="F8" s="20" t="s">
        <v>72</v>
      </c>
      <c r="G8" s="60">
        <f>IF('II. Calculo'!H8="não observado",1,IF('II. Calculo'!H8="emergente",2,IF('II. Calculo'!H8="dominado",3,0)))</f>
        <v>0</v>
      </c>
      <c r="H8" s="73">
        <f>IF('II - INTENCIONAL'!H8="não observado",1,IF('II - INTENCIONAL'!H8="emergente",2,IF('II - INTENCIONAL'!H8="dominado",3,0)))</f>
        <v>1</v>
      </c>
      <c r="I8" s="20"/>
      <c r="J8" s="60"/>
      <c r="K8" s="34"/>
      <c r="L8" s="20"/>
      <c r="M8" s="60"/>
      <c r="N8" s="34"/>
      <c r="O8" s="20"/>
      <c r="S8" s="48"/>
    </row>
    <row r="9" spans="2:19" ht="6" customHeight="1" x14ac:dyDescent="0.2">
      <c r="B9" s="219"/>
      <c r="C9" s="229"/>
      <c r="D9" s="61"/>
      <c r="E9" s="19"/>
      <c r="F9" s="21"/>
      <c r="G9" s="61"/>
      <c r="H9" s="19"/>
      <c r="I9" s="21"/>
      <c r="J9" s="61"/>
      <c r="K9" s="19"/>
      <c r="L9" s="21"/>
      <c r="M9" s="61"/>
      <c r="N9" s="19"/>
      <c r="O9" s="21"/>
      <c r="S9" s="2"/>
    </row>
    <row r="10" spans="2:19" ht="15.75" customHeight="1" x14ac:dyDescent="0.2">
      <c r="B10" s="213" t="s">
        <v>66</v>
      </c>
      <c r="C10" s="228" t="s">
        <v>91</v>
      </c>
      <c r="D10" s="59"/>
      <c r="E10" s="57">
        <f>MAX(E11:E13,H11:H13,K11:K13,N11:N13)</f>
        <v>1</v>
      </c>
      <c r="F10" s="35"/>
      <c r="G10" s="59"/>
      <c r="H10" s="7"/>
      <c r="I10" s="35"/>
      <c r="J10" s="59"/>
      <c r="K10" s="7"/>
      <c r="L10" s="35"/>
      <c r="M10" s="59"/>
      <c r="N10" s="7"/>
      <c r="O10" s="35"/>
      <c r="S10" s="2"/>
    </row>
    <row r="11" spans="2:19" ht="25.5" customHeight="1" x14ac:dyDescent="0.2">
      <c r="B11" s="214"/>
      <c r="C11" s="216"/>
      <c r="D11" s="60">
        <f>IF('II. Calculo'!E11="não observado",1,IF('II. Calculo'!E11="emergente",2,IF('II. Calculo'!E11="dominado",3,0)))</f>
        <v>0</v>
      </c>
      <c r="E11" s="73">
        <f>IF('II - INTENCIONAL'!E11="não observado",1,IF('II - INTENCIONAL'!E11="emergente",2,IF('II - INTENCIONAL'!E11="dominado",3,0)))</f>
        <v>1</v>
      </c>
      <c r="F11" s="20" t="s">
        <v>77</v>
      </c>
      <c r="G11" s="60">
        <f>IF('II. Calculo'!H11="não observado",1,IF('II. Calculo'!H11="emergente",2,IF('II. Calculo'!H11="dominado",3,0)))</f>
        <v>0</v>
      </c>
      <c r="H11" s="73">
        <f>IF('II - INTENCIONAL'!H11="não observado",1,IF('II - INTENCIONAL'!H11="emergente",2,IF('II - INTENCIONAL'!H11="dominado",3,0)))</f>
        <v>1</v>
      </c>
      <c r="I11" s="20" t="s">
        <v>79</v>
      </c>
      <c r="J11" s="60">
        <f>IF('II. Calculo'!K11="não observado",1,IF('II. Calculo'!K11="emergente",2,IF('II. Calculo'!K11="dominado",3,0)))</f>
        <v>0</v>
      </c>
      <c r="K11" s="73">
        <f>IF('II - INTENCIONAL'!K11="não observado",1,IF('II - INTENCIONAL'!K11="emergente",2,IF('II - INTENCIONAL'!K11="dominado",3,0)))</f>
        <v>1</v>
      </c>
      <c r="L11" s="20" t="s">
        <v>55</v>
      </c>
      <c r="M11" s="60">
        <f>IF('II. Calculo'!N11="não observado",1,IF('II. Calculo'!N11="emergente",2,IF('II. Calculo'!N11="dominado",3,0)))</f>
        <v>0</v>
      </c>
      <c r="N11" s="73">
        <f>IF('II - INTENCIONAL'!N11="não observado",1,IF('II - INTENCIONAL'!N11="emergente",2,IF('II - INTENCIONAL'!N11="dominado",3,0)))</f>
        <v>1</v>
      </c>
      <c r="O11" s="20" t="s">
        <v>82</v>
      </c>
      <c r="S11" s="2"/>
    </row>
    <row r="12" spans="2:19" ht="25.5" customHeight="1" x14ac:dyDescent="0.2">
      <c r="B12" s="214"/>
      <c r="C12" s="216"/>
      <c r="D12" s="60">
        <f>IF('II. Calculo'!E12="não observado",1,IF('II. Calculo'!E12="emergente",2,IF('II. Calculo'!E12="dominado",3,0)))</f>
        <v>0</v>
      </c>
      <c r="E12" s="73">
        <f>IF('II - INTENCIONAL'!E12="não observado",1,IF('II - INTENCIONAL'!E12="emergente",2,IF('II - INTENCIONAL'!E12="dominado",3,0)))</f>
        <v>1</v>
      </c>
      <c r="F12" s="20" t="s">
        <v>78</v>
      </c>
      <c r="G12" s="60">
        <f>IF('II. Calculo'!H12="não observado",1,IF('II. Calculo'!H12="emergente",2,IF('II. Calculo'!H12="dominado",3,0)))</f>
        <v>0</v>
      </c>
      <c r="H12" s="73">
        <f>IF('II - INTENCIONAL'!H12="não observado",1,IF('II - INTENCIONAL'!H12="emergente",2,IF('II - INTENCIONAL'!H12="dominado",3,0)))</f>
        <v>1</v>
      </c>
      <c r="I12" s="20" t="s">
        <v>80</v>
      </c>
      <c r="J12" s="60">
        <f>IF('II. Calculo'!K12="não observado",1,IF('II. Calculo'!K12="emergente",2,IF('II. Calculo'!K12="dominado",3,0)))</f>
        <v>0</v>
      </c>
      <c r="K12" s="73">
        <f>IF('II - INTENCIONAL'!K12="não observado",1,IF('II - INTENCIONAL'!K12="emergente",2,IF('II - INTENCIONAL'!K12="dominado",3,0)))</f>
        <v>1</v>
      </c>
      <c r="L12" s="20" t="s">
        <v>81</v>
      </c>
      <c r="M12" s="60"/>
      <c r="N12" s="34"/>
      <c r="O12" s="20"/>
      <c r="S12" s="2"/>
    </row>
    <row r="13" spans="2:19" ht="25.5" customHeight="1" x14ac:dyDescent="0.2">
      <c r="B13" s="214"/>
      <c r="C13" s="216"/>
      <c r="D13" s="60">
        <f>IF('II. Calculo'!E13="não observado",1,IF('II. Calculo'!E13="emergente",2,IF('II. Calculo'!E13="dominado",3,0)))</f>
        <v>0</v>
      </c>
      <c r="E13" s="73">
        <f>IF('II - INTENCIONAL'!E13="não observado",1,IF('II - INTENCIONAL'!E13="emergente",2,IF('II - INTENCIONAL'!E13="dominado",3,0)))</f>
        <v>1</v>
      </c>
      <c r="F13" s="20" t="s">
        <v>71</v>
      </c>
      <c r="G13" s="60">
        <f>IF('II. Calculo'!H13="não observado",1,IF('II. Calculo'!H13="emergente",2,IF('II. Calculo'!H13="dominado",3,0)))</f>
        <v>0</v>
      </c>
      <c r="H13" s="73">
        <f>IF('II - INTENCIONAL'!H13="não observado",1,IF('II - INTENCIONAL'!H13="emergente",2,IF('II - INTENCIONAL'!H13="dominado",3,0)))</f>
        <v>1</v>
      </c>
      <c r="I13" s="20" t="s">
        <v>74</v>
      </c>
      <c r="J13" s="60"/>
      <c r="K13" s="34"/>
      <c r="L13" s="20"/>
      <c r="M13" s="60"/>
      <c r="N13" s="34"/>
      <c r="O13" s="20"/>
      <c r="S13" s="2"/>
    </row>
    <row r="14" spans="2:19" ht="9.75" customHeight="1" x14ac:dyDescent="0.2">
      <c r="B14" s="219"/>
      <c r="C14" s="229"/>
      <c r="D14" s="61"/>
      <c r="E14" s="42"/>
      <c r="F14" s="21"/>
      <c r="G14" s="61"/>
      <c r="H14" s="42"/>
      <c r="I14" s="21"/>
      <c r="J14" s="61"/>
      <c r="K14" s="42"/>
      <c r="L14" s="21"/>
      <c r="M14" s="61"/>
      <c r="N14" s="42"/>
      <c r="O14" s="21"/>
      <c r="S14" s="2"/>
    </row>
    <row r="15" spans="2:19" ht="7.5" customHeight="1" x14ac:dyDescent="0.2">
      <c r="B15" s="213" t="s">
        <v>67</v>
      </c>
      <c r="C15" s="228" t="s">
        <v>92</v>
      </c>
      <c r="D15" s="59"/>
      <c r="E15" s="57">
        <f>MAX(E16:E20,H16:H19,K16:K19,N16:N19)</f>
        <v>1</v>
      </c>
      <c r="F15" s="35"/>
      <c r="G15" s="59"/>
      <c r="H15" s="7"/>
      <c r="I15" s="35"/>
      <c r="J15" s="59"/>
      <c r="K15" s="7"/>
      <c r="L15" s="35"/>
      <c r="M15" s="59"/>
      <c r="N15" s="7"/>
      <c r="O15" s="35"/>
      <c r="S15" s="2"/>
    </row>
    <row r="16" spans="2:19" ht="25.5" customHeight="1" x14ac:dyDescent="0.2">
      <c r="B16" s="214"/>
      <c r="C16" s="216"/>
      <c r="D16" s="60">
        <f>IF('II. Calculo'!E16="não observado",1,IF('II. Calculo'!E16="emergente",2,IF('II. Calculo'!E16="dominado",3,0)))</f>
        <v>0</v>
      </c>
      <c r="E16" s="73">
        <f>IF('II - INTENCIONAL'!E16="não observado",1,IF('II - INTENCIONAL'!E16="emergente",2,IF('II - INTENCIONAL'!E16="dominado",3,0)))</f>
        <v>1</v>
      </c>
      <c r="F16" s="20" t="s">
        <v>84</v>
      </c>
      <c r="G16" s="60">
        <f>IF('II. Calculo'!H16="não observado",1,IF('II. Calculo'!H16="emergente",2,IF('II. Calculo'!H16="dominado",3,0)))</f>
        <v>0</v>
      </c>
      <c r="H16" s="73">
        <f>IF('II - INTENCIONAL'!H16="não observado",1,IF('II - INTENCIONAL'!H16="emergente",2,IF('II - INTENCIONAL'!H16="dominado",3,0)))</f>
        <v>1</v>
      </c>
      <c r="I16" s="20" t="s">
        <v>79</v>
      </c>
      <c r="J16" s="60">
        <f>IF('II. Calculo'!K16="não observado",1,IF('II. Calculo'!K16="emergente",2,IF('II. Calculo'!K16="dominado",3,0)))</f>
        <v>0</v>
      </c>
      <c r="K16" s="73">
        <f>IF('II - INTENCIONAL'!K16="não observado",1,IF('II - INTENCIONAL'!K16="emergente",2,IF('II - INTENCIONAL'!K16="dominado",3,0)))</f>
        <v>1</v>
      </c>
      <c r="L16" s="20" t="s">
        <v>55</v>
      </c>
      <c r="M16" s="60">
        <f>IF('II. Calculo'!N16="não observado",1,IF('II. Calculo'!N16="emergente",2,IF('II. Calculo'!N16="dominado",3,0)))</f>
        <v>0</v>
      </c>
      <c r="N16" s="73">
        <f>IF('II - INTENCIONAL'!N16="não observado",1,IF('II - INTENCIONAL'!N16="emergente",2,IF('II - INTENCIONAL'!N16="dominado",3,0)))</f>
        <v>1</v>
      </c>
      <c r="O16" s="20" t="s">
        <v>82</v>
      </c>
      <c r="S16" s="2"/>
    </row>
    <row r="17" spans="2:19" ht="24" customHeight="1" x14ac:dyDescent="0.2">
      <c r="B17" s="214"/>
      <c r="C17" s="216"/>
      <c r="D17" s="60">
        <f>IF('II. Calculo'!E17="não observado",1,IF('II. Calculo'!E17="emergente",2,IF('II. Calculo'!E17="dominado",3,0)))</f>
        <v>0</v>
      </c>
      <c r="E17" s="73">
        <f>IF('II - INTENCIONAL'!E17="não observado",1,IF('II - INTENCIONAL'!E17="emergente",2,IF('II - INTENCIONAL'!E17="dominado",3,0)))</f>
        <v>1</v>
      </c>
      <c r="F17" s="20" t="s">
        <v>85</v>
      </c>
      <c r="G17" s="60">
        <f>IF('II. Calculo'!H17="não observado",1,IF('II. Calculo'!H17="emergente",2,IF('II. Calculo'!H17="dominado",3,0)))</f>
        <v>0</v>
      </c>
      <c r="H17" s="73">
        <f>IF('II - INTENCIONAL'!H17="não observado",1,IF('II - INTENCIONAL'!H17="emergente",2,IF('II - INTENCIONAL'!H17="dominado",3,0)))</f>
        <v>1</v>
      </c>
      <c r="I17" s="20" t="s">
        <v>80</v>
      </c>
      <c r="J17" s="60">
        <f>IF('II. Calculo'!K17="não observado",1,IF('II. Calculo'!K17="emergente",2,IF('II. Calculo'!K17="dominado",3,0)))</f>
        <v>0</v>
      </c>
      <c r="K17" s="73">
        <f>IF('II - INTENCIONAL'!K17="não observado",1,IF('II - INTENCIONAL'!K17="emergente",2,IF('II - INTENCIONAL'!K17="dominado",3,0)))</f>
        <v>1</v>
      </c>
      <c r="L17" s="20" t="s">
        <v>81</v>
      </c>
      <c r="M17" s="60"/>
      <c r="N17" s="34"/>
      <c r="O17" s="20"/>
      <c r="S17" s="2"/>
    </row>
    <row r="18" spans="2:19" ht="24" customHeight="1" x14ac:dyDescent="0.2">
      <c r="B18" s="214"/>
      <c r="C18" s="216"/>
      <c r="D18" s="60">
        <f>IF('II. Calculo'!E18="não observado",1,IF('II. Calculo'!E18="emergente",2,IF('II. Calculo'!E18="dominado",3,0)))</f>
        <v>0</v>
      </c>
      <c r="E18" s="73">
        <f>IF('II - INTENCIONAL'!E18="não observado",1,IF('II - INTENCIONAL'!E18="emergente",2,IF('II - INTENCIONAL'!E18="dominado",3,0)))</f>
        <v>1</v>
      </c>
      <c r="F18" s="20" t="s">
        <v>78</v>
      </c>
      <c r="G18" s="60">
        <f>IF('II. Calculo'!H18="não observado",1,IF('II. Calculo'!H18="emergente",2,IF('II. Calculo'!H18="dominado",3,0)))</f>
        <v>0</v>
      </c>
      <c r="H18" s="73">
        <f>IF('II - INTENCIONAL'!H18="não observado",1,IF('II - INTENCIONAL'!H18="emergente",2,IF('II - INTENCIONAL'!H18="dominado",3,0)))</f>
        <v>1</v>
      </c>
      <c r="I18" s="20" t="s">
        <v>74</v>
      </c>
      <c r="J18" s="60"/>
      <c r="K18" s="34"/>
      <c r="L18" s="20"/>
      <c r="M18" s="60"/>
      <c r="N18" s="34"/>
      <c r="O18" s="20"/>
      <c r="S18" s="2"/>
    </row>
    <row r="19" spans="2:19" ht="24" customHeight="1" x14ac:dyDescent="0.2">
      <c r="B19" s="214"/>
      <c r="C19" s="216"/>
      <c r="D19" s="60">
        <f>IF('II. Calculo'!E19="não observado",1,IF('II. Calculo'!E19="emergente",2,IF('II. Calculo'!E19="dominado",3,0)))</f>
        <v>0</v>
      </c>
      <c r="E19" s="73">
        <f>IF('II - INTENCIONAL'!E19="não observado",1,IF('II - INTENCIONAL'!E19="emergente",2,IF('II - INTENCIONAL'!E19="dominado",3,0)))</f>
        <v>1</v>
      </c>
      <c r="F19" s="20" t="s">
        <v>71</v>
      </c>
      <c r="G19" s="60"/>
      <c r="H19" s="34"/>
      <c r="I19" s="20"/>
      <c r="J19" s="60"/>
      <c r="K19" s="34"/>
      <c r="L19" s="20"/>
      <c r="M19" s="60"/>
      <c r="N19" s="34"/>
      <c r="O19" s="20"/>
      <c r="S19" s="2"/>
    </row>
    <row r="20" spans="2:19" ht="25.5" customHeight="1" x14ac:dyDescent="0.2">
      <c r="B20" s="214"/>
      <c r="C20" s="216"/>
      <c r="D20" s="60">
        <f>IF('II. Calculo'!E20="não observado",1,IF('II. Calculo'!E20="emergente",2,IF('II. Calculo'!E20="dominado",3,0)))</f>
        <v>0</v>
      </c>
      <c r="E20" s="73">
        <f>IF('II - INTENCIONAL'!E20="não observado",1,IF('II - INTENCIONAL'!E20="emergente",2,IF('II - INTENCIONAL'!E20="dominado",3,0)))</f>
        <v>1</v>
      </c>
      <c r="F20" s="20" t="s">
        <v>86</v>
      </c>
      <c r="G20" s="60"/>
      <c r="H20" s="34"/>
      <c r="I20" s="20"/>
      <c r="J20" s="60"/>
      <c r="K20" s="34"/>
      <c r="L20" s="20"/>
      <c r="M20" s="60"/>
      <c r="N20" s="34"/>
      <c r="O20" s="20"/>
      <c r="S20" s="2"/>
    </row>
    <row r="21" spans="2:19" ht="4.5" customHeight="1" x14ac:dyDescent="0.2">
      <c r="B21" s="219"/>
      <c r="C21" s="229"/>
      <c r="D21" s="61"/>
      <c r="E21" s="42"/>
      <c r="F21" s="21"/>
      <c r="G21" s="61"/>
      <c r="H21" s="42"/>
      <c r="I21" s="21"/>
      <c r="J21" s="61"/>
      <c r="K21" s="42"/>
      <c r="L21" s="21"/>
      <c r="M21" s="61"/>
      <c r="N21" s="42"/>
      <c r="O21" s="21"/>
      <c r="S21" s="2"/>
    </row>
    <row r="22" spans="2:19" ht="7.5" customHeight="1" x14ac:dyDescent="0.2">
      <c r="B22" s="225" t="s">
        <v>68</v>
      </c>
      <c r="C22" s="228" t="s">
        <v>93</v>
      </c>
      <c r="D22" s="59"/>
      <c r="E22" s="57">
        <f>MAX(E23:E26,H23:H26,K23:K26,N23:N26)</f>
        <v>1</v>
      </c>
      <c r="F22" s="35"/>
      <c r="G22" s="59"/>
      <c r="H22" s="7"/>
      <c r="I22" s="35"/>
      <c r="J22" s="59"/>
      <c r="K22" s="7"/>
      <c r="L22" s="35"/>
      <c r="M22" s="59"/>
      <c r="N22" s="7"/>
      <c r="O22" s="35"/>
      <c r="S22" s="2"/>
    </row>
    <row r="23" spans="2:19" ht="25.5" customHeight="1" x14ac:dyDescent="0.2">
      <c r="B23" s="226"/>
      <c r="C23" s="216"/>
      <c r="D23" s="60">
        <f>IF('II. Calculo'!E23="não observado",1,IF('II. Calculo'!E23="emergente",2,IF('II. Calculo'!E23="dominado",3,0)))</f>
        <v>0</v>
      </c>
      <c r="E23" s="73">
        <f>IF('II - INTENCIONAL'!E23="não observado",1,IF('II - INTENCIONAL'!E23="emergente",2,IF('II - INTENCIONAL'!E23="dominado",3,0)))</f>
        <v>1</v>
      </c>
      <c r="F23" s="20" t="s">
        <v>87</v>
      </c>
      <c r="G23" s="60">
        <f>IF('II. Calculo'!H23="não observado",1,IF('II. Calculo'!H23="emergente",2,IF('II. Calculo'!H23="dominado",3,0)))</f>
        <v>0</v>
      </c>
      <c r="H23" s="73">
        <f>IF('II - INTENCIONAL'!H23="não observado",1,IF('II - INTENCIONAL'!H23="emergente",2,IF('II - INTENCIONAL'!H23="dominado",3,0)))</f>
        <v>1</v>
      </c>
      <c r="I23" s="20" t="s">
        <v>79</v>
      </c>
      <c r="J23" s="60">
        <f>IF('II. Calculo'!K23="não observado",1,IF('II. Calculo'!K23="emergente",2,IF('II. Calculo'!K23="dominado",3,0)))</f>
        <v>0</v>
      </c>
      <c r="K23" s="73">
        <f>IF('II - INTENCIONAL'!K23="não observado",1,IF('II - INTENCIONAL'!K23="emergente",2,IF('II - INTENCIONAL'!K23="dominado",3,0)))</f>
        <v>1</v>
      </c>
      <c r="L23" s="20" t="s">
        <v>55</v>
      </c>
      <c r="M23" s="60">
        <f>IF('II. Calculo'!N23="não observado",1,IF('II. Calculo'!N23="emergente",2,IF('II. Calculo'!N23="dominado",3,0)))</f>
        <v>0</v>
      </c>
      <c r="N23" s="73">
        <f>IF('II - INTENCIONAL'!N23="não observado",1,IF('II - INTENCIONAL'!N23="emergente",2,IF('II - INTENCIONAL'!N23="dominado",3,0)))</f>
        <v>1</v>
      </c>
      <c r="O23" s="20" t="s">
        <v>82</v>
      </c>
      <c r="S23" s="2"/>
    </row>
    <row r="24" spans="2:19" ht="25.5" x14ac:dyDescent="0.2">
      <c r="B24" s="226"/>
      <c r="C24" s="216"/>
      <c r="D24" s="60">
        <f>IF('II. Calculo'!E24="não observado",1,IF('II. Calculo'!E24="emergente",2,IF('II. Calculo'!E24="dominado",3,0)))</f>
        <v>0</v>
      </c>
      <c r="E24" s="73">
        <f>IF('II - INTENCIONAL'!E24="não observado",1,IF('II - INTENCIONAL'!E24="emergente",2,IF('II - INTENCIONAL'!E24="dominado",3,0)))</f>
        <v>1</v>
      </c>
      <c r="F24" s="20" t="s">
        <v>85</v>
      </c>
      <c r="G24" s="60">
        <f>IF('II. Calculo'!H24="não observado",1,IF('II. Calculo'!H24="emergente",2,IF('II. Calculo'!H24="dominado",3,0)))</f>
        <v>0</v>
      </c>
      <c r="H24" s="73">
        <f>IF('II - INTENCIONAL'!H24="não observado",1,IF('II - INTENCIONAL'!H24="emergente",2,IF('II - INTENCIONAL'!H24="dominado",3,0)))</f>
        <v>1</v>
      </c>
      <c r="I24" s="20" t="s">
        <v>80</v>
      </c>
      <c r="J24" s="60">
        <f>IF('II. Calculo'!K24="não observado",1,IF('II. Calculo'!K24="emergente",2,IF('II. Calculo'!K24="dominado",3,0)))</f>
        <v>0</v>
      </c>
      <c r="K24" s="73">
        <f>IF('II - INTENCIONAL'!K24="não observado",1,IF('II - INTENCIONAL'!K24="emergente",2,IF('II - INTENCIONAL'!K24="dominado",3,0)))</f>
        <v>1</v>
      </c>
      <c r="L24" s="20" t="s">
        <v>81</v>
      </c>
      <c r="M24" s="60"/>
      <c r="N24" s="34"/>
      <c r="O24" s="20"/>
      <c r="S24" s="2"/>
    </row>
    <row r="25" spans="2:19" ht="24" customHeight="1" x14ac:dyDescent="0.2">
      <c r="B25" s="226"/>
      <c r="C25" s="216"/>
      <c r="D25" s="60">
        <f>IF('II. Calculo'!E25="não observado",1,IF('II. Calculo'!E25="emergente",2,IF('II. Calculo'!E25="dominado",3,0)))</f>
        <v>0</v>
      </c>
      <c r="E25" s="73">
        <f>IF('II - INTENCIONAL'!E25="não observado",1,IF('II - INTENCIONAL'!E25="emergente",2,IF('II - INTENCIONAL'!E25="dominado",3,0)))</f>
        <v>1</v>
      </c>
      <c r="F25" s="20" t="s">
        <v>78</v>
      </c>
      <c r="G25" s="60">
        <f>IF('II. Calculo'!H25="não observado",1,IF('II. Calculo'!H25="emergente",2,IF('II. Calculo'!H25="dominado",3,0)))</f>
        <v>0</v>
      </c>
      <c r="H25" s="73">
        <f>IF('II - INTENCIONAL'!H25="não observado",1,IF('II - INTENCIONAL'!H25="emergente",2,IF('II - INTENCIONAL'!H25="dominado",3,0)))</f>
        <v>1</v>
      </c>
      <c r="I25" s="20" t="s">
        <v>74</v>
      </c>
      <c r="J25" s="60"/>
      <c r="K25" s="34"/>
      <c r="L25" s="20"/>
      <c r="M25" s="60"/>
      <c r="N25" s="34"/>
      <c r="O25" s="20"/>
      <c r="S25" s="2"/>
    </row>
    <row r="26" spans="2:19" ht="25.5" customHeight="1" x14ac:dyDescent="0.2">
      <c r="B26" s="226"/>
      <c r="C26" s="216"/>
      <c r="D26" s="60">
        <f>IF('II. Calculo'!E26="não observado",1,IF('II. Calculo'!E26="emergente",2,IF('II. Calculo'!E26="dominado",3,0)))</f>
        <v>0</v>
      </c>
      <c r="E26" s="73">
        <f>IF('II - INTENCIONAL'!E26="não observado",1,IF('II - INTENCIONAL'!E26="emergente",2,IF('II - INTENCIONAL'!E26="dominado",3,0)))</f>
        <v>1</v>
      </c>
      <c r="F26" s="20" t="s">
        <v>71</v>
      </c>
      <c r="G26" s="60"/>
      <c r="H26" s="34"/>
      <c r="I26" s="20"/>
      <c r="J26" s="60"/>
      <c r="K26" s="34"/>
      <c r="L26" s="20"/>
      <c r="M26" s="60"/>
      <c r="N26" s="34"/>
      <c r="O26" s="20"/>
      <c r="S26" s="2"/>
    </row>
    <row r="27" spans="2:19" ht="9.75" customHeight="1" x14ac:dyDescent="0.2">
      <c r="B27" s="227"/>
      <c r="C27" s="229"/>
      <c r="D27" s="61"/>
      <c r="E27" s="42"/>
      <c r="F27" s="21"/>
      <c r="G27" s="61"/>
      <c r="H27" s="42"/>
      <c r="I27" s="21"/>
      <c r="J27" s="61"/>
      <c r="K27" s="42"/>
      <c r="L27" s="21"/>
      <c r="M27" s="61"/>
      <c r="N27" s="42"/>
      <c r="O27" s="21"/>
      <c r="S27" s="2"/>
    </row>
    <row r="28" spans="2:19" x14ac:dyDescent="0.2">
      <c r="B28" s="2" t="s">
        <v>88</v>
      </c>
    </row>
    <row r="30" spans="2:19" x14ac:dyDescent="0.2">
      <c r="E30" s="1">
        <f>(E5+E6+E7+E8+H5+H6+H7+H8+K5+K6+K7+N5+E11+E12+E13+H11+H12+H13+K11+K12+N11+E16+E17+E18+E19+E20+H16+H17+H18+K16+K17+N16+E23+E24+E25+E26+H23+H24+H25+K23+K24+N23)/42</f>
        <v>1</v>
      </c>
    </row>
  </sheetData>
  <mergeCells count="13">
    <mergeCell ref="B2:L2"/>
    <mergeCell ref="D3:F3"/>
    <mergeCell ref="G3:I3"/>
    <mergeCell ref="J3:L3"/>
    <mergeCell ref="B22:B27"/>
    <mergeCell ref="C22:C27"/>
    <mergeCell ref="M3:O3"/>
    <mergeCell ref="B10:B14"/>
    <mergeCell ref="C10:C14"/>
    <mergeCell ref="B15:B21"/>
    <mergeCell ref="C15:C21"/>
    <mergeCell ref="B4:B9"/>
    <mergeCell ref="C4:C9"/>
  </mergeCells>
  <conditionalFormatting sqref="S4">
    <cfRule type="colorScale" priority="127">
      <colorScale>
        <cfvo type="min"/>
        <cfvo type="percentile" val="50"/>
        <cfvo type="max"/>
        <color rgb="FF92D050"/>
        <color theme="5" tint="0.39997558519241921"/>
        <color rgb="FFFFC000"/>
      </colorScale>
    </cfRule>
  </conditionalFormatting>
  <conditionalFormatting sqref="K13:K14 N12:N14">
    <cfRule type="containsText" dxfId="251" priority="100" operator="containsText" text="DOMINADO">
      <formula>NOT(ISERROR(SEARCH("DOMINADO",K12)))</formula>
    </cfRule>
    <cfRule type="containsText" dxfId="250" priority="101" operator="containsText" text="EMERGENTE">
      <formula>NOT(ISERROR(SEARCH("EMERGENTE",K12)))</formula>
    </cfRule>
    <cfRule type="containsText" dxfId="249" priority="102" operator="containsText" text="NÃO OBSERVADO">
      <formula>NOT(ISERROR(SEARCH("NÃO OBSERVADO",K12)))</formula>
    </cfRule>
  </conditionalFormatting>
  <conditionalFormatting sqref="K8">
    <cfRule type="containsText" dxfId="248" priority="88" operator="containsText" text="DOMINADO">
      <formula>NOT(ISERROR(SEARCH("DOMINADO",K8)))</formula>
    </cfRule>
    <cfRule type="containsText" dxfId="247" priority="89" operator="containsText" text="EMERGENTE">
      <formula>NOT(ISERROR(SEARCH("EMERGENTE",K8)))</formula>
    </cfRule>
    <cfRule type="containsText" dxfId="246" priority="90" operator="containsText" text="NÃO OBSERVADO">
      <formula>NOT(ISERROR(SEARCH("NÃO OBSERVADO",K8)))</formula>
    </cfRule>
  </conditionalFormatting>
  <conditionalFormatting sqref="N6:N8">
    <cfRule type="containsText" dxfId="245" priority="85" operator="containsText" text="DOMINADO">
      <formula>NOT(ISERROR(SEARCH("DOMINADO",N6)))</formula>
    </cfRule>
    <cfRule type="containsText" dxfId="244" priority="86" operator="containsText" text="EMERGENTE">
      <formula>NOT(ISERROR(SEARCH("EMERGENTE",N6)))</formula>
    </cfRule>
    <cfRule type="containsText" dxfId="243" priority="87" operator="containsText" text="NÃO OBSERVADO">
      <formula>NOT(ISERROR(SEARCH("NÃO OBSERVADO",N6)))</formula>
    </cfRule>
  </conditionalFormatting>
  <conditionalFormatting sqref="H21">
    <cfRule type="containsText" dxfId="242" priority="61" operator="containsText" text="DOMINADO">
      <formula>NOT(ISERROR(SEARCH("DOMINADO",H21)))</formula>
    </cfRule>
    <cfRule type="containsText" dxfId="241" priority="62" operator="containsText" text="EMERGENTE">
      <formula>NOT(ISERROR(SEARCH("EMERGENTE",H21)))</formula>
    </cfRule>
    <cfRule type="containsText" dxfId="240" priority="63" operator="containsText" text="NÃO OBSERVADO">
      <formula>NOT(ISERROR(SEARCH("NÃO OBSERVADO",H21)))</formula>
    </cfRule>
  </conditionalFormatting>
  <conditionalFormatting sqref="K20:K21 N19:N21">
    <cfRule type="containsText" dxfId="239" priority="58" operator="containsText" text="DOMINADO">
      <formula>NOT(ISERROR(SEARCH("DOMINADO",K19)))</formula>
    </cfRule>
    <cfRule type="containsText" dxfId="238" priority="59" operator="containsText" text="EMERGENTE">
      <formula>NOT(ISERROR(SEARCH("EMERGENTE",K19)))</formula>
    </cfRule>
    <cfRule type="containsText" dxfId="237" priority="60" operator="containsText" text="NÃO OBSERVADO">
      <formula>NOT(ISERROR(SEARCH("NÃO OBSERVADO",K19)))</formula>
    </cfRule>
  </conditionalFormatting>
  <conditionalFormatting sqref="N18">
    <cfRule type="containsText" dxfId="236" priority="49" operator="containsText" text="DOMINADO">
      <formula>NOT(ISERROR(SEARCH("DOMINADO",N18)))</formula>
    </cfRule>
    <cfRule type="containsText" dxfId="235" priority="50" operator="containsText" text="EMERGENTE">
      <formula>NOT(ISERROR(SEARCH("EMERGENTE",N18)))</formula>
    </cfRule>
    <cfRule type="containsText" dxfId="234" priority="51" operator="containsText" text="NÃO OBSERVADO">
      <formula>NOT(ISERROR(SEARCH("NÃO OBSERVADO",N18)))</formula>
    </cfRule>
  </conditionalFormatting>
  <conditionalFormatting sqref="K18:K19">
    <cfRule type="containsText" dxfId="233" priority="46" operator="containsText" text="DOMINADO">
      <formula>NOT(ISERROR(SEARCH("DOMINADO",K18)))</formula>
    </cfRule>
    <cfRule type="containsText" dxfId="232" priority="47" operator="containsText" text="EMERGENTE">
      <formula>NOT(ISERROR(SEARCH("EMERGENTE",K18)))</formula>
    </cfRule>
    <cfRule type="containsText" dxfId="231" priority="48" operator="containsText" text="NÃO OBSERVADO">
      <formula>NOT(ISERROR(SEARCH("NÃO OBSERVADO",K18)))</formula>
    </cfRule>
  </conditionalFormatting>
  <conditionalFormatting sqref="H19:H20">
    <cfRule type="containsText" dxfId="230" priority="43" operator="containsText" text="DOMINADO">
      <formula>NOT(ISERROR(SEARCH("DOMINADO",H19)))</formula>
    </cfRule>
    <cfRule type="containsText" dxfId="229" priority="44" operator="containsText" text="EMERGENTE">
      <formula>NOT(ISERROR(SEARCH("EMERGENTE",H19)))</formula>
    </cfRule>
    <cfRule type="containsText" dxfId="228" priority="45" operator="containsText" text="NÃO OBSERVADO">
      <formula>NOT(ISERROR(SEARCH("NÃO OBSERVADO",H19)))</formula>
    </cfRule>
  </conditionalFormatting>
  <conditionalFormatting sqref="E27">
    <cfRule type="containsText" dxfId="227" priority="40" operator="containsText" text="DOMINADO">
      <formula>NOT(ISERROR(SEARCH("DOMINADO",E27)))</formula>
    </cfRule>
    <cfRule type="containsText" dxfId="226" priority="41" operator="containsText" text="EMERGENTE">
      <formula>NOT(ISERROR(SEARCH("EMERGENTE",E27)))</formula>
    </cfRule>
    <cfRule type="containsText" dxfId="225" priority="42" operator="containsText" text="NÃO OBSERVADO">
      <formula>NOT(ISERROR(SEARCH("NÃO OBSERVADO",E27)))</formula>
    </cfRule>
  </conditionalFormatting>
  <conditionalFormatting sqref="H27">
    <cfRule type="containsText" dxfId="224" priority="34" operator="containsText" text="DOMINADO">
      <formula>NOT(ISERROR(SEARCH("DOMINADO",H27)))</formula>
    </cfRule>
    <cfRule type="containsText" dxfId="223" priority="35" operator="containsText" text="EMERGENTE">
      <formula>NOT(ISERROR(SEARCH("EMERGENTE",H27)))</formula>
    </cfRule>
    <cfRule type="containsText" dxfId="222" priority="36" operator="containsText" text="NÃO OBSERVADO">
      <formula>NOT(ISERROR(SEARCH("NÃO OBSERVADO",H27)))</formula>
    </cfRule>
  </conditionalFormatting>
  <conditionalFormatting sqref="N27 K27">
    <cfRule type="containsText" dxfId="221" priority="28" operator="containsText" text="DOMINADO">
      <formula>NOT(ISERROR(SEARCH("DOMINADO",K27)))</formula>
    </cfRule>
    <cfRule type="containsText" dxfId="220" priority="29" operator="containsText" text="EMERGENTE">
      <formula>NOT(ISERROR(SEARCH("EMERGENTE",K27)))</formula>
    </cfRule>
    <cfRule type="containsText" dxfId="219" priority="30" operator="containsText" text="NÃO OBSERVADO">
      <formula>NOT(ISERROR(SEARCH("NÃO OBSERVADO",K27)))</formula>
    </cfRule>
  </conditionalFormatting>
  <conditionalFormatting sqref="K26">
    <cfRule type="containsText" dxfId="218" priority="22" operator="containsText" text="DOMINADO">
      <formula>NOT(ISERROR(SEARCH("DOMINADO",K26)))</formula>
    </cfRule>
    <cfRule type="containsText" dxfId="217" priority="23" operator="containsText" text="EMERGENTE">
      <formula>NOT(ISERROR(SEARCH("EMERGENTE",K26)))</formula>
    </cfRule>
    <cfRule type="containsText" dxfId="216" priority="24" operator="containsText" text="NÃO OBSERVADO">
      <formula>NOT(ISERROR(SEARCH("NÃO OBSERVADO",K26)))</formula>
    </cfRule>
  </conditionalFormatting>
  <conditionalFormatting sqref="N24:N26">
    <cfRule type="containsText" dxfId="215" priority="19" operator="containsText" text="DOMINADO">
      <formula>NOT(ISERROR(SEARCH("DOMINADO",N24)))</formula>
    </cfRule>
    <cfRule type="containsText" dxfId="214" priority="20" operator="containsText" text="EMERGENTE">
      <formula>NOT(ISERROR(SEARCH("EMERGENTE",N24)))</formula>
    </cfRule>
    <cfRule type="containsText" dxfId="213" priority="21" operator="containsText" text="NÃO OBSERVADO">
      <formula>NOT(ISERROR(SEARCH("NÃO OBSERVADO",N24)))</formula>
    </cfRule>
  </conditionalFormatting>
  <conditionalFormatting sqref="H26">
    <cfRule type="containsText" dxfId="212" priority="16" operator="containsText" text="DOMINADO">
      <formula>NOT(ISERROR(SEARCH("DOMINADO",H26)))</formula>
    </cfRule>
    <cfRule type="containsText" dxfId="211" priority="17" operator="containsText" text="EMERGENTE">
      <formula>NOT(ISERROR(SEARCH("EMERGENTE",H26)))</formula>
    </cfRule>
    <cfRule type="containsText" dxfId="210" priority="18" operator="containsText" text="NÃO OBSERVADO">
      <formula>NOT(ISERROR(SEARCH("NÃO OBSERVADO",H26)))</formula>
    </cfRule>
  </conditionalFormatting>
  <conditionalFormatting sqref="K25">
    <cfRule type="containsText" dxfId="209" priority="13" operator="containsText" text="DOMINADO">
      <formula>NOT(ISERROR(SEARCH("DOMINADO",K25)))</formula>
    </cfRule>
    <cfRule type="containsText" dxfId="208" priority="14" operator="containsText" text="EMERGENTE">
      <formula>NOT(ISERROR(SEARCH("EMERGENTE",K25)))</formula>
    </cfRule>
    <cfRule type="containsText" dxfId="207" priority="15" operator="containsText" text="NÃO OBSERVADO">
      <formula>NOT(ISERROR(SEARCH("NÃO OBSERVADO",K25)))</formula>
    </cfRule>
  </conditionalFormatting>
  <conditionalFormatting sqref="H14">
    <cfRule type="containsText" dxfId="206" priority="10" operator="containsText" text="DOMINADO">
      <formula>NOT(ISERROR(SEARCH("DOMINADO",H14)))</formula>
    </cfRule>
    <cfRule type="containsText" dxfId="205" priority="11" operator="containsText" text="EMERGENTE">
      <formula>NOT(ISERROR(SEARCH("EMERGENTE",H14)))</formula>
    </cfRule>
    <cfRule type="containsText" dxfId="204" priority="12" operator="containsText" text="NÃO OBSERVADO">
      <formula>NOT(ISERROR(SEARCH("NÃO OBSERVADO",H14)))</formula>
    </cfRule>
  </conditionalFormatting>
  <conditionalFormatting sqref="E14">
    <cfRule type="containsText" dxfId="203" priority="7" operator="containsText" text="DOMINADO">
      <formula>NOT(ISERROR(SEARCH("DOMINADO",E14)))</formula>
    </cfRule>
    <cfRule type="containsText" dxfId="202" priority="8" operator="containsText" text="EMERGENTE">
      <formula>NOT(ISERROR(SEARCH("EMERGENTE",E14)))</formula>
    </cfRule>
    <cfRule type="containsText" dxfId="201" priority="9" operator="containsText" text="NÃO OBSERVADO">
      <formula>NOT(ISERROR(SEARCH("NÃO OBSERVADO",E14)))</formula>
    </cfRule>
  </conditionalFormatting>
  <conditionalFormatting sqref="E21">
    <cfRule type="containsText" dxfId="200" priority="4" operator="containsText" text="DOMINADO">
      <formula>NOT(ISERROR(SEARCH("DOMINADO",E21)))</formula>
    </cfRule>
    <cfRule type="containsText" dxfId="199" priority="5" operator="containsText" text="EMERGENTE">
      <formula>NOT(ISERROR(SEARCH("EMERGENTE",E21)))</formula>
    </cfRule>
    <cfRule type="containsText" dxfId="198" priority="6" operator="containsText" text="NÃO OBSERVADO">
      <formula>NOT(ISERROR(SEARCH("NÃO OBSERVADO",E21)))</formula>
    </cfRule>
  </conditionalFormatting>
  <conditionalFormatting sqref="N17">
    <cfRule type="containsText" dxfId="197" priority="1" operator="containsText" text="DOMINADO">
      <formula>NOT(ISERROR(SEARCH("DOMINADO",N17)))</formula>
    </cfRule>
    <cfRule type="containsText" dxfId="196" priority="2" operator="containsText" text="EMERGENTE">
      <formula>NOT(ISERROR(SEARCH("EMERGENTE",N17)))</formula>
    </cfRule>
    <cfRule type="containsText" dxfId="195" priority="3" operator="containsText" text="NÃO OBSERVADO">
      <formula>NOT(ISERROR(SEARCH("NÃO OBSERVADO",N17)))</formula>
    </cfRule>
  </conditionalFormatting>
  <dataValidations disablePrompts="1" count="2">
    <dataValidation type="list" allowBlank="1" showInputMessage="1" showErrorMessage="1" sqref="N19" xr:uid="{8F628419-BCCC-46DC-B154-A682D2CEC1CD}">
      <formula1>$Q$4:$Q$6</formula1>
    </dataValidation>
    <dataValidation type="list" allowBlank="1" showInputMessage="1" showErrorMessage="1" sqref="S4:S7 E27" xr:uid="{B9A5E4A3-1220-4C74-8AF7-E6C7564C783F}">
      <formula1>$S$4:$S$6</formula1>
    </dataValidation>
  </dataValidations>
  <pageMargins left="0.23622047244094491" right="0.23622047244094491" top="0.35433070866141736" bottom="0.15748031496062992" header="0.31496062992125984" footer="0.31496062992125984"/>
  <pageSetup paperSize="9" scale="9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FFC4-C7D6-4B56-A8B4-169349AE64D8}">
  <sheetPr codeName="Planilha12">
    <tabColor rgb="FF00B0F0"/>
    <pageSetUpPr fitToPage="1"/>
  </sheetPr>
  <dimension ref="B1:V47"/>
  <sheetViews>
    <sheetView showGridLines="0" topLeftCell="B3" zoomScale="91" zoomScaleNormal="91" workbookViewId="0">
      <selection activeCell="S32" sqref="S32:S33"/>
    </sheetView>
  </sheetViews>
  <sheetFormatPr defaultColWidth="9.140625" defaultRowHeight="14.25" x14ac:dyDescent="0.2"/>
  <cols>
    <col min="1" max="1" width="2" style="2" customWidth="1"/>
    <col min="2" max="2" width="9.28515625" style="2" customWidth="1"/>
    <col min="3" max="3" width="26" style="37" customWidth="1"/>
    <col min="4" max="4" width="1.85546875" style="62" customWidth="1"/>
    <col min="5" max="5" width="7.42578125" style="3" customWidth="1"/>
    <col min="6" max="6" width="43.7109375" style="2" customWidth="1"/>
    <col min="7" max="7" width="1.85546875" style="2" customWidth="1"/>
    <col min="8" max="8" width="7.42578125" style="2" customWidth="1"/>
    <col min="9" max="9" width="14" style="2" customWidth="1"/>
    <col min="10" max="10" width="1.85546875" style="62" customWidth="1"/>
    <col min="11" max="11" width="7.42578125" style="2" customWidth="1"/>
    <col min="12" max="12" width="14.7109375" style="38" customWidth="1"/>
    <col min="13" max="13" width="1.7109375" style="63" customWidth="1"/>
    <col min="14" max="14" width="7.42578125" style="2" customWidth="1"/>
    <col min="15" max="15" width="13.7109375" style="2" customWidth="1"/>
    <col min="16" max="16" width="1.7109375" style="62" customWidth="1"/>
    <col min="17" max="17" width="7.42578125" style="2" customWidth="1"/>
    <col min="18" max="18" width="33.140625" style="2" customWidth="1"/>
    <col min="19" max="21" width="9.140625" style="2"/>
    <col min="22" max="22" width="13.7109375" style="1" customWidth="1"/>
    <col min="23" max="16384" width="9.140625" style="2"/>
  </cols>
  <sheetData>
    <row r="1" spans="2:22" ht="101.25" customHeight="1" x14ac:dyDescent="0.2">
      <c r="B1" s="311" t="s">
        <v>156</v>
      </c>
      <c r="C1" s="312"/>
      <c r="D1" s="312"/>
      <c r="E1" s="312"/>
      <c r="F1" s="312"/>
      <c r="G1" s="312"/>
      <c r="H1" s="312"/>
      <c r="I1" s="312"/>
      <c r="J1" s="312"/>
      <c r="K1" s="312"/>
      <c r="L1" s="312"/>
      <c r="M1" s="312"/>
      <c r="N1" s="312"/>
      <c r="O1" s="312"/>
      <c r="P1" s="312"/>
      <c r="Q1" s="312"/>
      <c r="R1" s="313"/>
    </row>
    <row r="2" spans="2:22" ht="42" customHeight="1" x14ac:dyDescent="0.2">
      <c r="B2" s="314" t="s">
        <v>97</v>
      </c>
      <c r="C2" s="315"/>
      <c r="D2" s="315"/>
      <c r="E2" s="315"/>
      <c r="F2" s="315"/>
      <c r="G2" s="315"/>
      <c r="H2" s="315"/>
      <c r="I2" s="315"/>
      <c r="J2" s="315"/>
      <c r="K2" s="315"/>
      <c r="L2" s="315"/>
      <c r="M2" s="315"/>
      <c r="N2" s="315"/>
      <c r="O2" s="315"/>
      <c r="P2" s="315"/>
      <c r="Q2" s="315"/>
      <c r="R2" s="52"/>
    </row>
    <row r="3" spans="2:22" ht="48" customHeight="1" x14ac:dyDescent="0.2">
      <c r="B3" s="4" t="s">
        <v>98</v>
      </c>
      <c r="C3" s="47" t="s">
        <v>99</v>
      </c>
      <c r="D3" s="222" t="s">
        <v>1</v>
      </c>
      <c r="E3" s="223"/>
      <c r="F3" s="224"/>
      <c r="G3" s="222" t="s">
        <v>3</v>
      </c>
      <c r="H3" s="223"/>
      <c r="I3" s="224"/>
      <c r="J3" s="222" t="s">
        <v>2</v>
      </c>
      <c r="K3" s="223"/>
      <c r="L3" s="224"/>
      <c r="M3" s="222" t="s">
        <v>64</v>
      </c>
      <c r="N3" s="223"/>
      <c r="O3" s="224"/>
      <c r="P3" s="222" t="s">
        <v>100</v>
      </c>
      <c r="Q3" s="223"/>
      <c r="R3" s="224"/>
      <c r="V3" s="48" t="s">
        <v>8</v>
      </c>
    </row>
    <row r="4" spans="2:22" ht="15" customHeight="1" x14ac:dyDescent="0.2">
      <c r="B4" s="213" t="s">
        <v>101</v>
      </c>
      <c r="C4" s="228" t="s">
        <v>105</v>
      </c>
      <c r="D4" s="96"/>
      <c r="E4" s="57">
        <f>MAX(E5:E8,H5:H8,K5:K8,N5:N8,Q5:Q8)</f>
        <v>1</v>
      </c>
      <c r="F4" s="98"/>
      <c r="G4" s="96"/>
      <c r="H4" s="99"/>
      <c r="I4" s="98"/>
      <c r="J4" s="96"/>
      <c r="K4" s="99"/>
      <c r="L4" s="98"/>
      <c r="M4" s="96"/>
      <c r="N4" s="99"/>
      <c r="O4" s="235" t="s">
        <v>76</v>
      </c>
      <c r="P4" s="96"/>
      <c r="Q4" s="99"/>
      <c r="R4" s="98"/>
      <c r="V4" s="49" t="s">
        <v>5</v>
      </c>
    </row>
    <row r="5" spans="2:22" ht="25.5" customHeight="1" x14ac:dyDescent="0.2">
      <c r="B5" s="214"/>
      <c r="C5" s="216"/>
      <c r="D5" s="86"/>
      <c r="E5" s="73">
        <f>IF('III - NÃO CONVENCIONAL'!E5="não observado",1,IF('III - NÃO CONVENCIONAL'!E5="emergente",2,IF('III - NÃO CONVENCIONAL'!E5="dominado",3,0)))</f>
        <v>1</v>
      </c>
      <c r="F5" s="88" t="s">
        <v>107</v>
      </c>
      <c r="G5" s="86"/>
      <c r="H5" s="73">
        <f>IF('III - NÃO CONVENCIONAL'!H5="não observado",1,IF('III - NÃO CONVENCIONAL'!H5="emergente",2,IF('III - NÃO CONVENCIONAL'!H5="dominado",3,0)))</f>
        <v>1</v>
      </c>
      <c r="I5" s="88" t="s">
        <v>79</v>
      </c>
      <c r="J5" s="86"/>
      <c r="K5" s="73">
        <f>IF('III - NÃO CONVENCIONAL'!K5="não observado",1,IF('III - NÃO CONVENCIONAL'!K5="emergente",2,IF('III - NÃO CONVENCIONAL'!K5="dominado",3,0)))</f>
        <v>1</v>
      </c>
      <c r="L5" s="88" t="s">
        <v>55</v>
      </c>
      <c r="M5" s="86"/>
      <c r="N5" s="73">
        <f>IF('III - NÃO CONVENCIONAL'!N5="não observado",1,IF('III - NÃO CONVENCIONAL'!N5="emergente",2,IF('III - NÃO CONVENCIONAL'!N5="dominado",3,0)))</f>
        <v>1</v>
      </c>
      <c r="O5" s="236"/>
      <c r="P5" s="86"/>
      <c r="Q5" s="73">
        <f>IF('III - NÃO CONVENCIONAL'!Q5="não observado",1,IF('III - NÃO CONVENCIONAL'!Q5="emergente",2,IF('III - NÃO CONVENCIONAL'!Q5="dominado",3,0)))</f>
        <v>1</v>
      </c>
      <c r="R5" s="88" t="s">
        <v>113</v>
      </c>
      <c r="V5" s="50" t="s">
        <v>6</v>
      </c>
    </row>
    <row r="6" spans="2:22" ht="25.5" customHeight="1" x14ac:dyDescent="0.2">
      <c r="B6" s="214"/>
      <c r="C6" s="216"/>
      <c r="D6" s="60"/>
      <c r="E6" s="73">
        <f>IF('III - NÃO CONVENCIONAL'!E6="não observado",1,IF('III - NÃO CONVENCIONAL'!E6="emergente",2,IF('III - NÃO CONVENCIONAL'!E6="dominado",3,0)))</f>
        <v>1</v>
      </c>
      <c r="F6" s="20" t="s">
        <v>108</v>
      </c>
      <c r="G6" s="60"/>
      <c r="H6" s="73">
        <f>IF('III - NÃO CONVENCIONAL'!H6="não observado",1,IF('III - NÃO CONVENCIONAL'!H6="emergente",2,IF('III - NÃO CONVENCIONAL'!H6="dominado",3,0)))</f>
        <v>1</v>
      </c>
      <c r="I6" s="20" t="s">
        <v>80</v>
      </c>
      <c r="J6" s="60"/>
      <c r="K6" s="73">
        <f>IF('III - NÃO CONVENCIONAL'!K6="não observado",1,IF('III - NÃO CONVENCIONAL'!K6="emergente",2,IF('III - NÃO CONVENCIONAL'!K6="dominado",3,0)))</f>
        <v>1</v>
      </c>
      <c r="L6" s="20" t="s">
        <v>111</v>
      </c>
      <c r="M6" s="60"/>
      <c r="N6" s="34"/>
      <c r="O6" s="79"/>
      <c r="P6" s="60"/>
      <c r="Q6" s="34"/>
      <c r="R6" s="20"/>
      <c r="V6" s="51" t="s">
        <v>7</v>
      </c>
    </row>
    <row r="7" spans="2:22" ht="25.5" customHeight="1" x14ac:dyDescent="0.2">
      <c r="B7" s="214"/>
      <c r="C7" s="216"/>
      <c r="D7" s="86"/>
      <c r="E7" s="73">
        <f>IF('III - NÃO CONVENCIONAL'!E7="não observado",1,IF('III - NÃO CONVENCIONAL'!E7="emergente",2,IF('III - NÃO CONVENCIONAL'!E7="dominado",3,0)))</f>
        <v>1</v>
      </c>
      <c r="F7" s="88" t="s">
        <v>109</v>
      </c>
      <c r="G7" s="86"/>
      <c r="H7" s="73">
        <f>IF('III - NÃO CONVENCIONAL'!H7="não observado",1,IF('III - NÃO CONVENCIONAL'!H7="emergente",2,IF('III - NÃO CONVENCIONAL'!H7="dominado",3,0)))</f>
        <v>1</v>
      </c>
      <c r="I7" s="88" t="s">
        <v>74</v>
      </c>
      <c r="J7" s="86"/>
      <c r="K7" s="73">
        <f>IF('III - NÃO CONVENCIONAL'!K7="não observado",1,IF('III - NÃO CONVENCIONAL'!K7="emergente",2,IF('III - NÃO CONVENCIONAL'!K7="dominado",3,0)))</f>
        <v>1</v>
      </c>
      <c r="L7" s="88" t="s">
        <v>112</v>
      </c>
      <c r="M7" s="86"/>
      <c r="N7" s="89"/>
      <c r="O7" s="88"/>
      <c r="P7" s="86"/>
      <c r="Q7" s="89"/>
      <c r="R7" s="88"/>
      <c r="V7" s="51"/>
    </row>
    <row r="8" spans="2:22" ht="25.5" customHeight="1" x14ac:dyDescent="0.2">
      <c r="B8" s="214"/>
      <c r="C8" s="216"/>
      <c r="D8" s="60"/>
      <c r="E8" s="73">
        <f>IF('III - NÃO CONVENCIONAL'!E8="não observado",1,IF('III - NÃO CONVENCIONAL'!E8="emergente",2,IF('III - NÃO CONVENCIONAL'!E8="dominado",3,0)))</f>
        <v>1</v>
      </c>
      <c r="F8" s="20" t="s">
        <v>110</v>
      </c>
      <c r="G8" s="60"/>
      <c r="H8" s="34"/>
      <c r="I8" s="20"/>
      <c r="J8" s="60"/>
      <c r="K8" s="34"/>
      <c r="L8" s="20"/>
      <c r="M8" s="60"/>
      <c r="N8" s="34"/>
      <c r="O8" s="20"/>
      <c r="P8" s="60"/>
      <c r="Q8" s="34"/>
      <c r="R8" s="20"/>
      <c r="V8" s="48"/>
    </row>
    <row r="9" spans="2:22" ht="6" customHeight="1" x14ac:dyDescent="0.2">
      <c r="B9" s="219"/>
      <c r="C9" s="229"/>
      <c r="D9" s="61"/>
      <c r="E9" s="19"/>
      <c r="F9" s="21"/>
      <c r="G9" s="61"/>
      <c r="H9" s="19"/>
      <c r="I9" s="21"/>
      <c r="J9" s="61"/>
      <c r="K9" s="19"/>
      <c r="L9" s="21"/>
      <c r="M9" s="61"/>
      <c r="N9" s="19"/>
      <c r="O9" s="21"/>
      <c r="P9" s="61"/>
      <c r="Q9" s="19"/>
      <c r="R9" s="21"/>
      <c r="V9" s="2"/>
    </row>
    <row r="10" spans="2:22" ht="10.5" customHeight="1" x14ac:dyDescent="0.2">
      <c r="B10" s="213" t="s">
        <v>102</v>
      </c>
      <c r="C10" s="228" t="s">
        <v>106</v>
      </c>
      <c r="D10" s="96"/>
      <c r="E10" s="57">
        <f>MAX(E11:E13,H11:H13,K11:K13,N11:N13,Q11:Q13)</f>
        <v>1</v>
      </c>
      <c r="F10" s="98"/>
      <c r="G10" s="96"/>
      <c r="H10" s="99"/>
      <c r="I10" s="98"/>
      <c r="J10" s="96"/>
      <c r="K10" s="99"/>
      <c r="L10" s="98"/>
      <c r="M10" s="96"/>
      <c r="N10" s="99"/>
      <c r="O10" s="98"/>
      <c r="P10" s="96"/>
      <c r="Q10" s="99"/>
      <c r="R10" s="98"/>
      <c r="V10" s="2"/>
    </row>
    <row r="11" spans="2:22" ht="25.5" customHeight="1" x14ac:dyDescent="0.2">
      <c r="B11" s="214"/>
      <c r="C11" s="216"/>
      <c r="D11" s="86"/>
      <c r="E11" s="73">
        <f>IF('III - NÃO CONVENCIONAL'!E11="não observado",1,IF('III - NÃO CONVENCIONAL'!E11="emergente",2,IF('III - NÃO CONVENCIONAL'!E11="dominado",3,0)))</f>
        <v>1</v>
      </c>
      <c r="F11" s="88" t="s">
        <v>114</v>
      </c>
      <c r="G11" s="86"/>
      <c r="H11" s="73">
        <f>IF('III - NÃO CONVENCIONAL'!H11="não observado",1,IF('III - NÃO CONVENCIONAL'!H11="emergente",2,IF('III - NÃO CONVENCIONAL'!H11="dominado",3,0)))</f>
        <v>1</v>
      </c>
      <c r="I11" s="88" t="s">
        <v>79</v>
      </c>
      <c r="J11" s="86"/>
      <c r="K11" s="73">
        <f>IF('III - NÃO CONVENCIONAL'!K11="não observado",1,IF('III - NÃO CONVENCIONAL'!K11="emergente",2,IF('III - NÃO CONVENCIONAL'!K11="dominado",3,0)))</f>
        <v>1</v>
      </c>
      <c r="L11" s="88" t="s">
        <v>55</v>
      </c>
      <c r="M11" s="86"/>
      <c r="N11" s="73">
        <f>IF('III - NÃO CONVENCIONAL'!N11="não observado",1,IF('III - NÃO CONVENCIONAL'!N11="emergente",2,IF('III - NÃO CONVENCIONAL'!N11="dominado",3,0)))</f>
        <v>1</v>
      </c>
      <c r="O11" s="88" t="s">
        <v>82</v>
      </c>
      <c r="P11" s="86"/>
      <c r="Q11" s="73">
        <f>IF('III - NÃO CONVENCIONAL'!Q11="não observado",1,IF('III - NÃO CONVENCIONAL'!Q11="emergente",2,IF('III - NÃO CONVENCIONAL'!Q11="dominado",3,0)))</f>
        <v>1</v>
      </c>
      <c r="R11" s="88" t="s">
        <v>117</v>
      </c>
      <c r="V11" s="2"/>
    </row>
    <row r="12" spans="2:22" ht="25.5" customHeight="1" x14ac:dyDescent="0.2">
      <c r="B12" s="214"/>
      <c r="C12" s="216"/>
      <c r="D12" s="60"/>
      <c r="E12" s="73">
        <f>IF('III - NÃO CONVENCIONAL'!E12="não observado",1,IF('III - NÃO CONVENCIONAL'!E12="emergente",2,IF('III - NÃO CONVENCIONAL'!E12="dominado",3,0)))</f>
        <v>1</v>
      </c>
      <c r="F12" s="20" t="s">
        <v>115</v>
      </c>
      <c r="G12" s="60"/>
      <c r="H12" s="73">
        <f>IF('III - NÃO CONVENCIONAL'!H12="não observado",1,IF('III - NÃO CONVENCIONAL'!H12="emergente",2,IF('III - NÃO CONVENCIONAL'!H12="dominado",3,0)))</f>
        <v>1</v>
      </c>
      <c r="I12" s="20" t="s">
        <v>80</v>
      </c>
      <c r="J12" s="60"/>
      <c r="K12" s="73">
        <f>IF('III - NÃO CONVENCIONAL'!K12="não observado",1,IF('III - NÃO CONVENCIONAL'!K12="emergente",2,IF('III - NÃO CONVENCIONAL'!K12="dominado",3,0)))</f>
        <v>1</v>
      </c>
      <c r="L12" s="20" t="s">
        <v>81</v>
      </c>
      <c r="M12" s="60"/>
      <c r="N12" s="34"/>
      <c r="O12" s="20"/>
      <c r="P12" s="60"/>
      <c r="Q12" s="73">
        <f>IF('III - NÃO CONVENCIONAL'!Q12="não observado",1,IF('III - NÃO CONVENCIONAL'!Q12="emergente",2,IF('III - NÃO CONVENCIONAL'!Q12="dominado",3,0)))</f>
        <v>1</v>
      </c>
      <c r="R12" s="20" t="s">
        <v>118</v>
      </c>
      <c r="V12" s="2"/>
    </row>
    <row r="13" spans="2:22" ht="25.5" customHeight="1" x14ac:dyDescent="0.2">
      <c r="B13" s="214"/>
      <c r="C13" s="216"/>
      <c r="D13" s="86"/>
      <c r="E13" s="73">
        <f>IF('III - NÃO CONVENCIONAL'!E13="não observado",1,IF('III - NÃO CONVENCIONAL'!E13="emergente",2,IF('III - NÃO CONVENCIONAL'!E13="dominado",3,0)))</f>
        <v>1</v>
      </c>
      <c r="F13" s="88" t="s">
        <v>110</v>
      </c>
      <c r="G13" s="86"/>
      <c r="H13" s="73">
        <f>IF('III - NÃO CONVENCIONAL'!H13="não observado",1,IF('III - NÃO CONVENCIONAL'!H13="emergente",2,IF('III - NÃO CONVENCIONAL'!H13="dominado",3,0)))</f>
        <v>1</v>
      </c>
      <c r="I13" s="88" t="s">
        <v>116</v>
      </c>
      <c r="J13" s="86"/>
      <c r="K13" s="89"/>
      <c r="L13" s="88"/>
      <c r="M13" s="86"/>
      <c r="N13" s="89"/>
      <c r="O13" s="88"/>
      <c r="P13" s="86"/>
      <c r="Q13" s="73">
        <f>IF('III - NÃO CONVENCIONAL'!Q13="não observado",1,IF('III - NÃO CONVENCIONAL'!Q13="emergente",2,IF('III - NÃO CONVENCIONAL'!Q13="dominado",3,0)))</f>
        <v>1</v>
      </c>
      <c r="R13" s="242" t="s">
        <v>119</v>
      </c>
      <c r="V13" s="2"/>
    </row>
    <row r="14" spans="2:22" ht="15.75" customHeight="1" x14ac:dyDescent="0.2">
      <c r="B14" s="219"/>
      <c r="C14" s="229"/>
      <c r="D14" s="100"/>
      <c r="E14" s="101"/>
      <c r="F14" s="102"/>
      <c r="G14" s="100"/>
      <c r="H14" s="101"/>
      <c r="I14" s="102"/>
      <c r="J14" s="100"/>
      <c r="K14" s="101"/>
      <c r="L14" s="102"/>
      <c r="M14" s="100"/>
      <c r="N14" s="101"/>
      <c r="O14" s="102"/>
      <c r="P14" s="100"/>
      <c r="Q14" s="101"/>
      <c r="R14" s="243"/>
      <c r="V14" s="2"/>
    </row>
    <row r="15" spans="2:22" ht="15" customHeight="1" x14ac:dyDescent="0.2">
      <c r="B15" s="213" t="s">
        <v>103</v>
      </c>
      <c r="C15" s="228" t="s">
        <v>120</v>
      </c>
      <c r="D15" s="80"/>
      <c r="E15" s="57">
        <f>MAX(E16:E19,H16:H19,K16:K19,N16:N19,Q16:Q19)</f>
        <v>1</v>
      </c>
      <c r="F15" s="238" t="s">
        <v>121</v>
      </c>
      <c r="G15" s="80"/>
      <c r="H15" s="82"/>
      <c r="I15" s="83"/>
      <c r="J15" s="80"/>
      <c r="K15" s="82"/>
      <c r="L15" s="83"/>
      <c r="M15" s="80"/>
      <c r="N15" s="82"/>
      <c r="O15" s="83"/>
      <c r="P15" s="80"/>
      <c r="Q15" s="82"/>
      <c r="R15" s="83"/>
      <c r="V15" s="2"/>
    </row>
    <row r="16" spans="2:22" ht="25.5" customHeight="1" x14ac:dyDescent="0.2">
      <c r="B16" s="214"/>
      <c r="C16" s="216"/>
      <c r="D16" s="84"/>
      <c r="E16" s="73">
        <f>IF('III - NÃO CONVENCIONAL'!E16="não observado",1,IF('III - NÃO CONVENCIONAL'!E16="emergente",2,IF('III - NÃO CONVENCIONAL'!E16="dominado",3,0)))</f>
        <v>1</v>
      </c>
      <c r="F16" s="239"/>
      <c r="G16" s="84"/>
      <c r="H16" s="73">
        <f>IF('III - NÃO CONVENCIONAL'!H16="não observado",1,IF('III - NÃO CONVENCIONAL'!H16="emergente",2,IF('III - NÃO CONVENCIONAL'!H16="dominado",3,0)))</f>
        <v>1</v>
      </c>
      <c r="I16" s="85" t="s">
        <v>80</v>
      </c>
      <c r="J16" s="84"/>
      <c r="K16" s="73">
        <f>IF('III - NÃO CONVENCIONAL'!K16="não observado",1,IF('III - NÃO CONVENCIONAL'!K16="emergente",2,IF('III - NÃO CONVENCIONAL'!K16="dominado",3,0)))</f>
        <v>1</v>
      </c>
      <c r="L16" s="85" t="s">
        <v>55</v>
      </c>
      <c r="M16" s="84"/>
      <c r="N16" s="73">
        <f>IF('III - NÃO CONVENCIONAL'!N16="não observado",1,IF('III - NÃO CONVENCIONAL'!N16="emergente",2,IF('III - NÃO CONVENCIONAL'!N16="dominado",3,0)))</f>
        <v>1</v>
      </c>
      <c r="O16" s="85" t="s">
        <v>124</v>
      </c>
      <c r="P16" s="84"/>
      <c r="Q16" s="73">
        <f>IF('III - NÃO CONVENCIONAL'!Q16="não observado",1,IF('III - NÃO CONVENCIONAL'!Q16="emergente",2,IF('III - NÃO CONVENCIONAL'!Q16="dominado",3,0)))</f>
        <v>1</v>
      </c>
      <c r="R16" s="85" t="s">
        <v>123</v>
      </c>
      <c r="V16" s="2"/>
    </row>
    <row r="17" spans="2:22" ht="24" customHeight="1" x14ac:dyDescent="0.2">
      <c r="B17" s="214"/>
      <c r="C17" s="216"/>
      <c r="D17" s="86"/>
      <c r="E17" s="73">
        <f>IF('III - NÃO CONVENCIONAL'!E17="não observado",1,IF('III - NÃO CONVENCIONAL'!E17="emergente",2,IF('III - NÃO CONVENCIONAL'!E17="dominado",3,0)))</f>
        <v>1</v>
      </c>
      <c r="F17" s="244" t="s">
        <v>122</v>
      </c>
      <c r="G17" s="86"/>
      <c r="H17" s="73">
        <f>IF('III - NÃO CONVENCIONAL'!H17="não observado",1,IF('III - NÃO CONVENCIONAL'!H17="emergente",2,IF('III - NÃO CONVENCIONAL'!H17="dominado",3,0)))</f>
        <v>1</v>
      </c>
      <c r="I17" s="88" t="s">
        <v>74</v>
      </c>
      <c r="J17" s="86"/>
      <c r="K17" s="73">
        <f>IF('III - NÃO CONVENCIONAL'!K17="não observado",1,IF('III - NÃO CONVENCIONAL'!K17="emergente",2,IF('III - NÃO CONVENCIONAL'!K17="dominado",3,0)))</f>
        <v>1</v>
      </c>
      <c r="L17" s="88" t="s">
        <v>81</v>
      </c>
      <c r="M17" s="86"/>
      <c r="N17" s="89"/>
      <c r="O17" s="88"/>
      <c r="P17" s="86"/>
      <c r="Q17" s="89"/>
      <c r="R17" s="88"/>
      <c r="V17" s="2"/>
    </row>
    <row r="18" spans="2:22" ht="9.75" customHeight="1" x14ac:dyDescent="0.2">
      <c r="B18" s="214"/>
      <c r="C18" s="216"/>
      <c r="D18" s="86"/>
      <c r="E18" s="89"/>
      <c r="F18" s="244"/>
      <c r="G18" s="86"/>
      <c r="H18" s="89"/>
      <c r="I18" s="88"/>
      <c r="J18" s="86"/>
      <c r="K18" s="89"/>
      <c r="L18" s="88"/>
      <c r="M18" s="86"/>
      <c r="N18" s="89"/>
      <c r="O18" s="88"/>
      <c r="P18" s="86"/>
      <c r="Q18" s="89"/>
      <c r="R18" s="88"/>
      <c r="V18" s="2"/>
    </row>
    <row r="19" spans="2:22" ht="24" customHeight="1" x14ac:dyDescent="0.2">
      <c r="B19" s="214"/>
      <c r="C19" s="216"/>
      <c r="D19" s="84"/>
      <c r="E19" s="73">
        <f>IF('III - NÃO CONVENCIONAL'!E19="não observado",1,IF('III - NÃO CONVENCIONAL'!E19="emergente",2,IF('III - NÃO CONVENCIONAL'!E19="dominado",3,0)))</f>
        <v>1</v>
      </c>
      <c r="F19" s="90" t="s">
        <v>153</v>
      </c>
      <c r="G19" s="84"/>
      <c r="H19" s="91"/>
      <c r="I19" s="85"/>
      <c r="J19" s="84"/>
      <c r="K19" s="91"/>
      <c r="L19" s="85"/>
      <c r="M19" s="84"/>
      <c r="N19" s="91"/>
      <c r="O19" s="85"/>
      <c r="P19" s="84"/>
      <c r="Q19" s="91"/>
      <c r="R19" s="85"/>
      <c r="V19" s="2"/>
    </row>
    <row r="20" spans="2:22" ht="4.5" customHeight="1" x14ac:dyDescent="0.2">
      <c r="B20" s="219"/>
      <c r="C20" s="229"/>
      <c r="D20" s="92"/>
      <c r="E20" s="93"/>
      <c r="F20" s="94"/>
      <c r="G20" s="92"/>
      <c r="H20" s="93"/>
      <c r="I20" s="95"/>
      <c r="J20" s="92"/>
      <c r="K20" s="93"/>
      <c r="L20" s="95"/>
      <c r="M20" s="92"/>
      <c r="N20" s="93"/>
      <c r="O20" s="95"/>
      <c r="P20" s="92"/>
      <c r="Q20" s="93"/>
      <c r="R20" s="95"/>
      <c r="V20" s="2"/>
    </row>
    <row r="21" spans="2:22" ht="13.5" customHeight="1" x14ac:dyDescent="0.2">
      <c r="B21" s="225" t="s">
        <v>104</v>
      </c>
      <c r="C21" s="228" t="s">
        <v>125</v>
      </c>
      <c r="D21" s="96"/>
      <c r="E21" s="57">
        <f>MAX(E22:E25,H22:H25,K22:K25,N22:N25,Q22:Q25)</f>
        <v>1</v>
      </c>
      <c r="F21" s="98"/>
      <c r="G21" s="96"/>
      <c r="H21" s="99"/>
      <c r="I21" s="98"/>
      <c r="J21" s="96"/>
      <c r="K21" s="99"/>
      <c r="L21" s="98"/>
      <c r="M21" s="96"/>
      <c r="N21" s="99"/>
      <c r="O21" s="247" t="s">
        <v>130</v>
      </c>
      <c r="P21" s="96"/>
      <c r="Q21" s="99"/>
      <c r="R21" s="240" t="s">
        <v>131</v>
      </c>
      <c r="V21" s="2"/>
    </row>
    <row r="22" spans="2:22" ht="25.5" customHeight="1" x14ac:dyDescent="0.2">
      <c r="B22" s="226"/>
      <c r="C22" s="216"/>
      <c r="D22" s="86"/>
      <c r="E22" s="73">
        <f>IF('III - NÃO CONVENCIONAL'!E22="não observado",1,IF('III - NÃO CONVENCIONAL'!E22="emergente",2,IF('III - NÃO CONVENCIONAL'!E22="dominado",3,0)))</f>
        <v>1</v>
      </c>
      <c r="F22" s="88" t="s">
        <v>126</v>
      </c>
      <c r="G22" s="86"/>
      <c r="H22" s="73">
        <f>IF('III - NÃO CONVENCIONAL'!H22="não observado",1,IF('III - NÃO CONVENCIONAL'!H22="emergente",2,IF('III - NÃO CONVENCIONAL'!H22="dominado",3,0)))</f>
        <v>1</v>
      </c>
      <c r="I22" s="88" t="s">
        <v>129</v>
      </c>
      <c r="J22" s="86"/>
      <c r="K22" s="73">
        <f>IF('III - NÃO CONVENCIONAL'!K22="não observado",1,IF('III - NÃO CONVENCIONAL'!K22="emergente",2,IF('III - NÃO CONVENCIONAL'!K22="dominado",3,0)))</f>
        <v>1</v>
      </c>
      <c r="L22" s="88" t="s">
        <v>55</v>
      </c>
      <c r="M22" s="86"/>
      <c r="N22" s="73">
        <f>IF('III - NÃO CONVENCIONAL'!N22="não observado",1,IF('III - NÃO CONVENCIONAL'!N22="emergente",2,IF('III - NÃO CONVENCIONAL'!N22="dominado",3,0)))</f>
        <v>1</v>
      </c>
      <c r="O22" s="242"/>
      <c r="P22" s="86"/>
      <c r="Q22" s="73">
        <f>IF('III - NÃO CONVENCIONAL'!Q22="não observado",1,IF('III - NÃO CONVENCIONAL'!Q22="emergente",2,IF('III - NÃO CONVENCIONAL'!Q22="dominado",3,0)))</f>
        <v>1</v>
      </c>
      <c r="R22" s="241"/>
      <c r="V22" s="2"/>
    </row>
    <row r="23" spans="2:22" ht="25.5" x14ac:dyDescent="0.2">
      <c r="B23" s="226"/>
      <c r="C23" s="216"/>
      <c r="D23" s="60"/>
      <c r="E23" s="73">
        <f>IF('III - NÃO CONVENCIONAL'!E23="não observado",1,IF('III - NÃO CONVENCIONAL'!E23="emergente",2,IF('III - NÃO CONVENCIONAL'!E23="dominado",3,0)))</f>
        <v>1</v>
      </c>
      <c r="F23" s="20" t="s">
        <v>127</v>
      </c>
      <c r="G23" s="60"/>
      <c r="H23" s="73">
        <f>IF('III - NÃO CONVENCIONAL'!H23="não observado",1,IF('III - NÃO CONVENCIONAL'!H23="emergente",2,IF('III - NÃO CONVENCIONAL'!H23="dominado",3,0)))</f>
        <v>1</v>
      </c>
      <c r="I23" s="20" t="s">
        <v>80</v>
      </c>
      <c r="J23" s="60"/>
      <c r="K23" s="73">
        <f>IF('III - NÃO CONVENCIONAL'!K23="não observado",1,IF('III - NÃO CONVENCIONAL'!K23="emergente",2,IF('III - NÃO CONVENCIONAL'!K23="dominado",3,0)))</f>
        <v>1</v>
      </c>
      <c r="L23" s="20" t="s">
        <v>81</v>
      </c>
      <c r="M23" s="60"/>
      <c r="N23" s="34"/>
      <c r="O23" s="20"/>
      <c r="P23" s="60"/>
      <c r="Q23" s="73">
        <f>IF('III - NÃO CONVENCIONAL'!Q23="não observado",1,IF('III - NÃO CONVENCIONAL'!Q23="emergente",2,IF('III - NÃO CONVENCIONAL'!Q23="dominado",3,0)))</f>
        <v>1</v>
      </c>
      <c r="R23" s="105" t="s">
        <v>154</v>
      </c>
      <c r="V23" s="2"/>
    </row>
    <row r="24" spans="2:22" ht="24" customHeight="1" x14ac:dyDescent="0.2">
      <c r="B24" s="226"/>
      <c r="C24" s="216"/>
      <c r="D24" s="86"/>
      <c r="E24" s="73">
        <f>IF('III - NÃO CONVENCIONAL'!E24="não observado",1,IF('III - NÃO CONVENCIONAL'!E24="emergente",2,IF('III - NÃO CONVENCIONAL'!E24="dominado",3,0)))</f>
        <v>1</v>
      </c>
      <c r="F24" s="88" t="s">
        <v>109</v>
      </c>
      <c r="G24" s="86"/>
      <c r="H24" s="73">
        <f>IF('III - NÃO CONVENCIONAL'!H24="não observado",1,IF('III - NÃO CONVENCIONAL'!H24="emergente",2,IF('III - NÃO CONVENCIONAL'!H24="dominado",3,0)))</f>
        <v>1</v>
      </c>
      <c r="I24" s="88" t="s">
        <v>74</v>
      </c>
      <c r="J24" s="86"/>
      <c r="K24" s="89"/>
      <c r="L24" s="88"/>
      <c r="M24" s="86"/>
      <c r="N24" s="89"/>
      <c r="O24" s="88"/>
      <c r="P24" s="86"/>
      <c r="Q24" s="73">
        <f>IF('III - NÃO CONVENCIONAL'!Q24="não observado",1,IF('III - NÃO CONVENCIONAL'!Q24="emergente",2,IF('III - NÃO CONVENCIONAL'!Q24="dominado",3,0)))</f>
        <v>1</v>
      </c>
      <c r="R24" s="246" t="s">
        <v>132</v>
      </c>
      <c r="V24" s="2"/>
    </row>
    <row r="25" spans="2:22" ht="25.5" customHeight="1" x14ac:dyDescent="0.2">
      <c r="B25" s="226"/>
      <c r="C25" s="216"/>
      <c r="D25" s="60"/>
      <c r="E25" s="73">
        <f>IF('III - NÃO CONVENCIONAL'!E25="não observado",1,IF('III - NÃO CONVENCIONAL'!E25="emergente",2,IF('III - NÃO CONVENCIONAL'!E25="dominado",3,0)))</f>
        <v>1</v>
      </c>
      <c r="F25" s="76" t="s">
        <v>128</v>
      </c>
      <c r="G25" s="60"/>
      <c r="H25" s="34"/>
      <c r="I25" s="20"/>
      <c r="J25" s="60"/>
      <c r="K25" s="34"/>
      <c r="L25" s="20"/>
      <c r="M25" s="60"/>
      <c r="N25" s="34"/>
      <c r="O25" s="20"/>
      <c r="P25" s="60"/>
      <c r="Q25" s="34"/>
      <c r="R25" s="246"/>
      <c r="V25" s="2"/>
    </row>
    <row r="26" spans="2:22" ht="12.75" customHeight="1" x14ac:dyDescent="0.2">
      <c r="B26" s="227"/>
      <c r="C26" s="229"/>
      <c r="D26" s="61"/>
      <c r="E26" s="42"/>
      <c r="F26" s="21"/>
      <c r="G26" s="61"/>
      <c r="H26" s="42"/>
      <c r="I26" s="21"/>
      <c r="J26" s="61"/>
      <c r="K26" s="42"/>
      <c r="L26" s="21"/>
      <c r="M26" s="61"/>
      <c r="N26" s="42"/>
      <c r="O26" s="21"/>
      <c r="P26" s="61"/>
      <c r="Q26" s="42"/>
      <c r="R26" s="103"/>
      <c r="V26" s="2"/>
    </row>
    <row r="27" spans="2:22" ht="15" customHeight="1" x14ac:dyDescent="0.2">
      <c r="B27" s="213" t="s">
        <v>135</v>
      </c>
      <c r="C27" s="228" t="s">
        <v>133</v>
      </c>
      <c r="D27" s="96"/>
      <c r="E27" s="57">
        <f>MAX(E28:E29,H28:H29,K28:K29,N28:N29,Q28:Q29)</f>
        <v>1</v>
      </c>
      <c r="F27" s="98"/>
      <c r="G27" s="96"/>
      <c r="H27" s="99"/>
      <c r="I27" s="98"/>
      <c r="J27" s="96"/>
      <c r="K27" s="99"/>
      <c r="L27" s="98"/>
      <c r="M27" s="96"/>
      <c r="N27" s="99"/>
      <c r="O27" s="247" t="s">
        <v>130</v>
      </c>
      <c r="P27" s="96"/>
      <c r="Q27" s="99"/>
      <c r="R27" s="248" t="s">
        <v>136</v>
      </c>
      <c r="V27" s="2"/>
    </row>
    <row r="28" spans="2:22" ht="25.5" customHeight="1" x14ac:dyDescent="0.2">
      <c r="B28" s="214"/>
      <c r="C28" s="216"/>
      <c r="D28" s="86"/>
      <c r="E28" s="73">
        <f>IF('III - NÃO CONVENCIONAL'!E28="não observado",1,IF('III - NÃO CONVENCIONAL'!E28="emergente",2,IF('III - NÃO CONVENCIONAL'!E28="dominado",3,0)))</f>
        <v>1</v>
      </c>
      <c r="F28" s="88" t="s">
        <v>126</v>
      </c>
      <c r="G28" s="86"/>
      <c r="H28" s="89"/>
      <c r="I28" s="88"/>
      <c r="J28" s="86"/>
      <c r="K28" s="89"/>
      <c r="L28" s="88"/>
      <c r="M28" s="86"/>
      <c r="N28" s="73">
        <f>IF('III - NÃO CONVENCIONAL'!N28="não observado",1,IF('III - NÃO CONVENCIONAL'!N28="emergente",2,IF('III - NÃO CONVENCIONAL'!N28="dominado",3,0)))</f>
        <v>1</v>
      </c>
      <c r="O28" s="242"/>
      <c r="P28" s="86"/>
      <c r="Q28" s="73">
        <f>IF('III - NÃO CONVENCIONAL'!Q28="não observado",1,IF('III - NÃO CONVENCIONAL'!Q28="emergente",2,IF('III - NÃO CONVENCIONAL'!Q28="dominado",3,0)))</f>
        <v>1</v>
      </c>
      <c r="R28" s="249"/>
      <c r="V28" s="2"/>
    </row>
    <row r="29" spans="2:22" ht="24" customHeight="1" x14ac:dyDescent="0.2">
      <c r="B29" s="214"/>
      <c r="C29" s="216"/>
      <c r="D29" s="60"/>
      <c r="E29" s="73">
        <f>IF('III - NÃO CONVENCIONAL'!E29="não observado",1,IF('III - NÃO CONVENCIONAL'!E29="emergente",2,IF('III - NÃO CONVENCIONAL'!E29="dominado",3,0)))</f>
        <v>1</v>
      </c>
      <c r="F29" s="20" t="s">
        <v>134</v>
      </c>
      <c r="G29" s="60"/>
      <c r="H29" s="34"/>
      <c r="I29" s="20"/>
      <c r="J29" s="60"/>
      <c r="K29" s="34"/>
      <c r="L29" s="20"/>
      <c r="M29" s="60"/>
      <c r="N29" s="34"/>
      <c r="O29" s="20"/>
      <c r="P29" s="60"/>
      <c r="Q29" s="73">
        <f>IF('III - NÃO CONVENCIONAL'!Q29="não observado",1,IF('III - NÃO CONVENCIONAL'!Q29="emergente",2,IF('III - NÃO CONVENCIONAL'!Q29="dominado",3,0)))</f>
        <v>1</v>
      </c>
      <c r="R29" s="215" t="s">
        <v>137</v>
      </c>
      <c r="V29" s="2"/>
    </row>
    <row r="30" spans="2:22" ht="12.75" customHeight="1" x14ac:dyDescent="0.2">
      <c r="B30" s="219"/>
      <c r="C30" s="229"/>
      <c r="D30" s="61"/>
      <c r="E30" s="42"/>
      <c r="F30" s="21"/>
      <c r="G30" s="61"/>
      <c r="H30" s="42"/>
      <c r="I30" s="21"/>
      <c r="J30" s="61"/>
      <c r="K30" s="42"/>
      <c r="L30" s="21"/>
      <c r="M30" s="61"/>
      <c r="N30" s="42"/>
      <c r="O30" s="21"/>
      <c r="P30" s="61"/>
      <c r="Q30" s="42"/>
      <c r="R30" s="245"/>
      <c r="V30" s="2"/>
    </row>
    <row r="31" spans="2:22" ht="19.5" customHeight="1" x14ac:dyDescent="0.2">
      <c r="B31" s="213" t="s">
        <v>138</v>
      </c>
      <c r="C31" s="228" t="s">
        <v>139</v>
      </c>
      <c r="D31" s="96"/>
      <c r="E31" s="57">
        <f>MAX(E32:E34,H32:H34,K32:K34,N32:N34,Q32:Q34)</f>
        <v>1</v>
      </c>
      <c r="F31" s="98"/>
      <c r="G31" s="96"/>
      <c r="H31" s="99"/>
      <c r="I31" s="98"/>
      <c r="J31" s="96"/>
      <c r="K31" s="99"/>
      <c r="L31" s="98"/>
      <c r="M31" s="96"/>
      <c r="N31" s="99"/>
      <c r="O31" s="247" t="s">
        <v>130</v>
      </c>
      <c r="P31" s="96"/>
      <c r="Q31" s="99"/>
      <c r="R31" s="240" t="s">
        <v>140</v>
      </c>
      <c r="V31" s="2"/>
    </row>
    <row r="32" spans="2:22" ht="25.5" customHeight="1" x14ac:dyDescent="0.2">
      <c r="B32" s="214"/>
      <c r="C32" s="216"/>
      <c r="D32" s="86"/>
      <c r="E32" s="73">
        <f>IF('III - NÃO CONVENCIONAL'!E32="não observado",1,IF('III - NÃO CONVENCIONAL'!E32="emergente",2,IF('III - NÃO CONVENCIONAL'!E32="dominado",3,0)))</f>
        <v>1</v>
      </c>
      <c r="F32" s="88" t="s">
        <v>126</v>
      </c>
      <c r="G32" s="86"/>
      <c r="H32" s="89"/>
      <c r="I32" s="88"/>
      <c r="J32" s="86"/>
      <c r="K32" s="89"/>
      <c r="L32" s="88"/>
      <c r="M32" s="86"/>
      <c r="N32" s="73">
        <f>IF('III - NÃO CONVENCIONAL'!N32="não observado",1,IF('III - NÃO CONVENCIONAL'!N32="emergente",2,IF('III - NÃO CONVENCIONAL'!N32="dominado",3,0)))</f>
        <v>1</v>
      </c>
      <c r="O32" s="242"/>
      <c r="P32" s="86"/>
      <c r="Q32" s="73">
        <f>IF('III - NÃO CONVENCIONAL'!Q32="não observado",1,IF('III - NÃO CONVENCIONAL'!Q32="emergente",2,IF('III - NÃO CONVENCIONAL'!Q32="dominado",3,0)))</f>
        <v>1</v>
      </c>
      <c r="R32" s="241"/>
      <c r="V32" s="2"/>
    </row>
    <row r="33" spans="2:22" ht="24" customHeight="1" x14ac:dyDescent="0.2">
      <c r="B33" s="214"/>
      <c r="C33" s="216"/>
      <c r="D33" s="60"/>
      <c r="E33" s="73">
        <f>IF('III - NÃO CONVENCIONAL'!E33="não observado",1,IF('III - NÃO CONVENCIONAL'!E33="emergente",2,IF('III - NÃO CONVENCIONAL'!E33="dominado",3,0)))</f>
        <v>1</v>
      </c>
      <c r="F33" s="20" t="s">
        <v>134</v>
      </c>
      <c r="G33" s="60"/>
      <c r="H33" s="34"/>
      <c r="I33" s="20"/>
      <c r="J33" s="60"/>
      <c r="K33" s="34"/>
      <c r="L33" s="20"/>
      <c r="M33" s="60"/>
      <c r="N33" s="34"/>
      <c r="O33" s="20"/>
      <c r="P33" s="60"/>
      <c r="Q33" s="73">
        <f>IF('III - NÃO CONVENCIONAL'!Q33="não observado",1,IF('III - NÃO CONVENCIONAL'!Q33="emergente",2,IF('III - NÃO CONVENCIONAL'!Q33="dominado",3,0)))</f>
        <v>1</v>
      </c>
      <c r="R33" s="20" t="s">
        <v>155</v>
      </c>
      <c r="V33" s="2"/>
    </row>
    <row r="34" spans="2:22" ht="24" customHeight="1" x14ac:dyDescent="0.2">
      <c r="B34" s="214"/>
      <c r="C34" s="216"/>
      <c r="D34" s="86"/>
      <c r="E34" s="89"/>
      <c r="F34" s="88"/>
      <c r="G34" s="86"/>
      <c r="H34" s="89"/>
      <c r="I34" s="88"/>
      <c r="J34" s="86"/>
      <c r="K34" s="89"/>
      <c r="L34" s="88"/>
      <c r="M34" s="86"/>
      <c r="N34" s="89"/>
      <c r="O34" s="88"/>
      <c r="P34" s="86"/>
      <c r="Q34" s="73">
        <f>IF('III - NÃO CONVENCIONAL'!Q34="não observado",1,IF('III - NÃO CONVENCIONAL'!Q34="emergente",2,IF('III - NÃO CONVENCIONAL'!Q34="dominado",3,0)))</f>
        <v>1</v>
      </c>
      <c r="R34" s="88" t="s">
        <v>141</v>
      </c>
      <c r="V34" s="2"/>
    </row>
    <row r="35" spans="2:22" ht="17.25" customHeight="1" x14ac:dyDescent="0.2">
      <c r="B35" s="219"/>
      <c r="C35" s="229"/>
      <c r="D35" s="100"/>
      <c r="E35" s="101"/>
      <c r="F35" s="102"/>
      <c r="G35" s="100"/>
      <c r="H35" s="101"/>
      <c r="I35" s="102"/>
      <c r="J35" s="100"/>
      <c r="K35" s="101"/>
      <c r="L35" s="102"/>
      <c r="M35" s="100"/>
      <c r="N35" s="101"/>
      <c r="O35" s="102"/>
      <c r="P35" s="100"/>
      <c r="Q35" s="101"/>
      <c r="R35" s="102"/>
      <c r="V35" s="2"/>
    </row>
    <row r="36" spans="2:22" ht="7.5" customHeight="1" x14ac:dyDescent="0.2">
      <c r="B36" s="213" t="s">
        <v>142</v>
      </c>
      <c r="C36" s="228" t="s">
        <v>146</v>
      </c>
      <c r="D36" s="59"/>
      <c r="E36" s="57">
        <f>MAX(E37:E39,H37:H39,K37:K39,N37:N39,Q37:Q39)</f>
        <v>1</v>
      </c>
      <c r="F36" s="35"/>
      <c r="G36" s="59"/>
      <c r="H36" s="7"/>
      <c r="I36" s="35"/>
      <c r="J36" s="59"/>
      <c r="K36" s="7"/>
      <c r="L36" s="35"/>
      <c r="M36" s="59"/>
      <c r="N36" s="7"/>
      <c r="O36" s="35"/>
      <c r="P36" s="59"/>
      <c r="Q36" s="7"/>
      <c r="R36" s="35"/>
      <c r="V36" s="2"/>
    </row>
    <row r="37" spans="2:22" ht="25.5" customHeight="1" x14ac:dyDescent="0.2">
      <c r="B37" s="214"/>
      <c r="C37" s="216"/>
      <c r="D37" s="60"/>
      <c r="E37" s="34"/>
      <c r="F37" s="20"/>
      <c r="G37" s="60"/>
      <c r="H37" s="73">
        <f>IF('III - NÃO CONVENCIONAL'!H37="não observado",1,IF('III - NÃO CONVENCIONAL'!H37="emergente",2,IF('III - NÃO CONVENCIONAL'!H37="dominado",3,0)))</f>
        <v>1</v>
      </c>
      <c r="I37" s="20" t="s">
        <v>53</v>
      </c>
      <c r="J37" s="60"/>
      <c r="K37" s="73">
        <f>IF('III - NÃO CONVENCIONAL'!K37="não observado",1,IF('III - NÃO CONVENCIONAL'!K37="emergente",2,IF('III - NÃO CONVENCIONAL'!K37="dominado",3,0)))</f>
        <v>1</v>
      </c>
      <c r="L37" s="20" t="s">
        <v>145</v>
      </c>
      <c r="M37" s="60"/>
      <c r="N37" s="73">
        <f>IF('III - NÃO CONVENCIONAL'!N37="não observado",1,IF('III - NÃO CONVENCIONAL'!N37="emergente",2,IF('III - NÃO CONVENCIONAL'!N37="dominado",3,0)))</f>
        <v>1</v>
      </c>
      <c r="O37" s="20" t="s">
        <v>144</v>
      </c>
      <c r="P37" s="60"/>
      <c r="Q37" s="73">
        <f>IF('III - NÃO CONVENCIONAL'!Q37="não observado",1,IF('III - NÃO CONVENCIONAL'!Q37="emergente",2,IF('III - NÃO CONVENCIONAL'!Q37="dominado",3,0)))</f>
        <v>1</v>
      </c>
      <c r="R37" s="20" t="s">
        <v>148</v>
      </c>
      <c r="V37" s="2"/>
    </row>
    <row r="38" spans="2:22" ht="24" customHeight="1" x14ac:dyDescent="0.2">
      <c r="B38" s="214"/>
      <c r="C38" s="216"/>
      <c r="D38" s="86"/>
      <c r="E38" s="89"/>
      <c r="F38" s="88"/>
      <c r="G38" s="86"/>
      <c r="H38" s="73">
        <f>IF('III - NÃO CONVENCIONAL'!H38="não observado",1,IF('III - NÃO CONVENCIONAL'!H38="emergente",2,IF('III - NÃO CONVENCIONAL'!H38="dominado",3,0)))</f>
        <v>1</v>
      </c>
      <c r="I38" s="88" t="s">
        <v>54</v>
      </c>
      <c r="J38" s="86"/>
      <c r="K38" s="89"/>
      <c r="L38" s="88"/>
      <c r="M38" s="86"/>
      <c r="N38" s="89"/>
      <c r="O38" s="88"/>
      <c r="P38" s="86"/>
      <c r="Q38" s="73">
        <f>IF('III - NÃO CONVENCIONAL'!Q38="não observado",1,IF('III - NÃO CONVENCIONAL'!Q38="emergente",2,IF('III - NÃO CONVENCIONAL'!Q38="dominado",3,0)))</f>
        <v>1</v>
      </c>
      <c r="R38" s="88" t="s">
        <v>149</v>
      </c>
      <c r="V38" s="2"/>
    </row>
    <row r="39" spans="2:22" ht="24" customHeight="1" x14ac:dyDescent="0.2">
      <c r="B39" s="214"/>
      <c r="C39" s="216"/>
      <c r="D39" s="60"/>
      <c r="E39" s="34"/>
      <c r="F39" s="20"/>
      <c r="G39" s="60"/>
      <c r="H39" s="34"/>
      <c r="I39" s="20"/>
      <c r="J39" s="60"/>
      <c r="K39" s="34"/>
      <c r="L39" s="20"/>
      <c r="M39" s="60"/>
      <c r="N39" s="34"/>
      <c r="O39" s="20"/>
      <c r="P39" s="60"/>
      <c r="Q39" s="73">
        <f>IF('III - NÃO CONVENCIONAL'!Q39="não observado",1,IF('III - NÃO CONVENCIONAL'!Q39="emergente",2,IF('III - NÃO CONVENCIONAL'!Q39="dominado",3,0)))</f>
        <v>1</v>
      </c>
      <c r="R39" s="20" t="s">
        <v>150</v>
      </c>
      <c r="V39" s="2"/>
    </row>
    <row r="40" spans="2:22" ht="4.5" customHeight="1" x14ac:dyDescent="0.2">
      <c r="B40" s="219"/>
      <c r="C40" s="229"/>
      <c r="D40" s="61"/>
      <c r="E40" s="42"/>
      <c r="F40" s="21"/>
      <c r="G40" s="61"/>
      <c r="H40" s="42"/>
      <c r="I40" s="21"/>
      <c r="J40" s="61"/>
      <c r="K40" s="42"/>
      <c r="L40" s="21"/>
      <c r="M40" s="61"/>
      <c r="N40" s="42"/>
      <c r="O40" s="21"/>
      <c r="P40" s="61"/>
      <c r="Q40" s="42"/>
      <c r="R40" s="21"/>
      <c r="V40" s="2"/>
    </row>
    <row r="41" spans="2:22" ht="7.5" customHeight="1" x14ac:dyDescent="0.2">
      <c r="B41" s="213" t="s">
        <v>143</v>
      </c>
      <c r="C41" s="228" t="s">
        <v>147</v>
      </c>
      <c r="D41" s="96"/>
      <c r="E41" s="57">
        <f>MAX(E42:E43,H42:H43,K42:K43,N42:N43,Q42:Q43)</f>
        <v>1</v>
      </c>
      <c r="F41" s="98"/>
      <c r="G41" s="96"/>
      <c r="H41" s="99"/>
      <c r="I41" s="98"/>
      <c r="J41" s="96"/>
      <c r="K41" s="99"/>
      <c r="L41" s="98"/>
      <c r="M41" s="96"/>
      <c r="N41" s="99"/>
      <c r="O41" s="98"/>
      <c r="P41" s="96"/>
      <c r="Q41" s="99"/>
      <c r="R41" s="98"/>
      <c r="V41" s="2"/>
    </row>
    <row r="42" spans="2:22" ht="25.5" customHeight="1" x14ac:dyDescent="0.2">
      <c r="B42" s="214"/>
      <c r="C42" s="216"/>
      <c r="D42" s="86"/>
      <c r="E42" s="89"/>
      <c r="F42" s="88"/>
      <c r="G42" s="86"/>
      <c r="H42" s="73">
        <f>IF('III - NÃO CONVENCIONAL'!H42="não observado",1,IF('III - NÃO CONVENCIONAL'!H42="emergente",2,IF('III - NÃO CONVENCIONAL'!H42="dominado",3,0)))</f>
        <v>1</v>
      </c>
      <c r="I42" s="88" t="s">
        <v>53</v>
      </c>
      <c r="J42" s="86"/>
      <c r="K42" s="73">
        <f>IF('III - NÃO CONVENCIONAL'!K42="não observado",1,IF('III - NÃO CONVENCIONAL'!K42="emergente",2,IF('III - NÃO CONVENCIONAL'!K42="dominado",3,0)))</f>
        <v>1</v>
      </c>
      <c r="L42" s="88" t="s">
        <v>145</v>
      </c>
      <c r="M42" s="86"/>
      <c r="N42" s="73">
        <f>IF('III - NÃO CONVENCIONAL'!N42="não observado",1,IF('III - NÃO CONVENCIONAL'!N42="emergente",2,IF('III - NÃO CONVENCIONAL'!N42="dominado",3,0)))</f>
        <v>1</v>
      </c>
      <c r="O42" s="88" t="s">
        <v>144</v>
      </c>
      <c r="P42" s="86"/>
      <c r="Q42" s="73">
        <f>IF('III - NÃO CONVENCIONAL'!Q42="não observado",1,IF('III - NÃO CONVENCIONAL'!Q42="emergente",2,IF('III - NÃO CONVENCIONAL'!Q42="dominado",3,0)))</f>
        <v>1</v>
      </c>
      <c r="R42" s="88" t="s">
        <v>148</v>
      </c>
      <c r="V42" s="2"/>
    </row>
    <row r="43" spans="2:22" ht="24" customHeight="1" x14ac:dyDescent="0.2">
      <c r="B43" s="214"/>
      <c r="C43" s="216"/>
      <c r="D43" s="60"/>
      <c r="E43" s="34"/>
      <c r="F43" s="20"/>
      <c r="G43" s="60"/>
      <c r="H43" s="73">
        <f>IF('III - NÃO CONVENCIONAL'!H43="não observado",1,IF('III - NÃO CONVENCIONAL'!H43="emergente",2,IF('III - NÃO CONVENCIONAL'!H43="dominado",3,0)))</f>
        <v>1</v>
      </c>
      <c r="I43" s="20" t="s">
        <v>54</v>
      </c>
      <c r="J43" s="60"/>
      <c r="K43" s="34"/>
      <c r="L43" s="20"/>
      <c r="M43" s="60"/>
      <c r="N43" s="34"/>
      <c r="O43" s="20"/>
      <c r="P43" s="60"/>
      <c r="Q43" s="73">
        <f>IF('III - NÃO CONVENCIONAL'!Q43="não observado",1,IF('III - NÃO CONVENCIONAL'!Q43="emergente",2,IF('III - NÃO CONVENCIONAL'!Q43="dominado",3,0)))</f>
        <v>1</v>
      </c>
      <c r="R43" s="20" t="s">
        <v>151</v>
      </c>
      <c r="V43" s="2"/>
    </row>
    <row r="44" spans="2:22" ht="4.5" customHeight="1" x14ac:dyDescent="0.2">
      <c r="B44" s="75"/>
      <c r="C44" s="75"/>
      <c r="D44" s="61"/>
      <c r="E44" s="42"/>
      <c r="F44" s="21"/>
      <c r="G44" s="61"/>
      <c r="H44" s="42"/>
      <c r="I44" s="21"/>
      <c r="J44" s="61"/>
      <c r="K44" s="42"/>
      <c r="L44" s="21"/>
      <c r="M44" s="61"/>
      <c r="N44" s="42"/>
      <c r="O44" s="21"/>
      <c r="P44" s="61"/>
      <c r="Q44" s="42"/>
      <c r="R44" s="21"/>
      <c r="V44" s="2"/>
    </row>
    <row r="45" spans="2:22" ht="30" customHeight="1" x14ac:dyDescent="0.2">
      <c r="B45" s="237" t="s">
        <v>152</v>
      </c>
      <c r="C45" s="237"/>
      <c r="D45" s="237"/>
      <c r="E45" s="237"/>
      <c r="F45" s="237"/>
      <c r="G45" s="237"/>
      <c r="H45" s="237"/>
      <c r="I45" s="237"/>
      <c r="J45" s="237"/>
      <c r="K45" s="237"/>
      <c r="L45" s="237"/>
      <c r="M45" s="237"/>
      <c r="N45" s="237"/>
      <c r="O45" s="237"/>
      <c r="P45" s="237"/>
      <c r="Q45" s="237"/>
      <c r="R45" s="237"/>
    </row>
    <row r="47" spans="2:22" x14ac:dyDescent="0.2">
      <c r="E47" s="144">
        <f>(E5+E6+E7+E8+H5+H6+H7+K5+K6+K7+N5+Q5+H11+H12+H13+E11+E12+E13+K11+K12+N11+Q11+Q12+Q13+E16+E17+E19+H16+H17+K16+K17+N16+Q16+E22+E23+E24+E25+H22+H23+H24+K22+K23+N22+Q22+Q23+Q24+E28+E29+N28+Q28+Q29+E32+E33+N32+Q32+Q33+Q34+H37+H38+K37+N37+Q37+Q38+Q39+H42+H43+K42+N42+Q42+Q43)/70</f>
        <v>1</v>
      </c>
    </row>
  </sheetData>
  <protectedRanges>
    <protectedRange sqref="H18 K18 E18" name="B3"/>
    <protectedRange sqref="E5:E8 H5:H7 K5:K7 N5 Q5 E11:E13 H11:H13 K11:K12 N11 Q11:Q13 E16:E17 H16:H17 K16:K17 N16 Q16 E19 E22:E25 H22:H24 K22:K23 N22 Q22:Q24 E28:E29 N28 Q28:Q29 E32:E33 N32 Q32:Q34 H37:H38 H42:H43 K37 K42 N37 N42 Q37:Q39 Q42:Q43" name="B1"/>
  </protectedRanges>
  <mergeCells count="36">
    <mergeCell ref="B41:B43"/>
    <mergeCell ref="C41:C43"/>
    <mergeCell ref="B45:R45"/>
    <mergeCell ref="B31:B35"/>
    <mergeCell ref="C31:C35"/>
    <mergeCell ref="O31:O32"/>
    <mergeCell ref="R31:R32"/>
    <mergeCell ref="B36:B40"/>
    <mergeCell ref="C36:C40"/>
    <mergeCell ref="O21:O22"/>
    <mergeCell ref="R21:R22"/>
    <mergeCell ref="R24:R25"/>
    <mergeCell ref="B27:B30"/>
    <mergeCell ref="C27:C30"/>
    <mergeCell ref="O27:O28"/>
    <mergeCell ref="R27:R28"/>
    <mergeCell ref="R29:R30"/>
    <mergeCell ref="B15:B20"/>
    <mergeCell ref="C15:C20"/>
    <mergeCell ref="F15:F16"/>
    <mergeCell ref="F17:F18"/>
    <mergeCell ref="B21:B26"/>
    <mergeCell ref="C21:C26"/>
    <mergeCell ref="R13:R14"/>
    <mergeCell ref="B1:R1"/>
    <mergeCell ref="B2:Q2"/>
    <mergeCell ref="D3:F3"/>
    <mergeCell ref="G3:I3"/>
    <mergeCell ref="J3:L3"/>
    <mergeCell ref="M3:O3"/>
    <mergeCell ref="P3:R3"/>
    <mergeCell ref="B4:B9"/>
    <mergeCell ref="C4:C9"/>
    <mergeCell ref="O4:O5"/>
    <mergeCell ref="B10:B14"/>
    <mergeCell ref="C10:C14"/>
  </mergeCells>
  <conditionalFormatting sqref="V4">
    <cfRule type="colorScale" priority="295">
      <colorScale>
        <cfvo type="min"/>
        <cfvo type="percentile" val="50"/>
        <cfvo type="max"/>
        <color rgb="FF92D050"/>
        <color theme="5" tint="0.39997558519241921"/>
        <color rgb="FFFFC000"/>
      </colorScale>
    </cfRule>
  </conditionalFormatting>
  <conditionalFormatting sqref="N20 Q20 N29 H28:H29">
    <cfRule type="containsText" dxfId="194" priority="292" operator="containsText" text="DOMINADO">
      <formula>NOT(ISERROR(SEARCH("DOMINADO",H20)))</formula>
    </cfRule>
    <cfRule type="containsText" dxfId="193" priority="293" operator="containsText" text="EMERGENTE">
      <formula>NOT(ISERROR(SEARCH("EMERGENTE",H20)))</formula>
    </cfRule>
    <cfRule type="containsText" dxfId="192" priority="294" operator="containsText" text="NÃO OBSERVADO">
      <formula>NOT(ISERROR(SEARCH("NÃO OBSERVADO",H20)))</formula>
    </cfRule>
  </conditionalFormatting>
  <conditionalFormatting sqref="Q14 N12:N14">
    <cfRule type="containsText" dxfId="191" priority="271" operator="containsText" text="DOMINADO">
      <formula>NOT(ISERROR(SEARCH("DOMINADO",N12)))</formula>
    </cfRule>
    <cfRule type="containsText" dxfId="190" priority="272" operator="containsText" text="EMERGENTE">
      <formula>NOT(ISERROR(SEARCH("EMERGENTE",N12)))</formula>
    </cfRule>
    <cfRule type="containsText" dxfId="189" priority="273" operator="containsText" text="NÃO OBSERVADO">
      <formula>NOT(ISERROR(SEARCH("NÃO OBSERVADO",N12)))</formula>
    </cfRule>
  </conditionalFormatting>
  <conditionalFormatting sqref="N6:N8">
    <cfRule type="containsText" dxfId="188" priority="259" operator="containsText" text="DOMINADO">
      <formula>NOT(ISERROR(SEARCH("DOMINADO",N6)))</formula>
    </cfRule>
    <cfRule type="containsText" dxfId="187" priority="260" operator="containsText" text="EMERGENTE">
      <formula>NOT(ISERROR(SEARCH("EMERGENTE",N6)))</formula>
    </cfRule>
    <cfRule type="containsText" dxfId="186" priority="261" operator="containsText" text="NÃO OBSERVADO">
      <formula>NOT(ISERROR(SEARCH("NÃO OBSERVADO",N6)))</formula>
    </cfRule>
  </conditionalFormatting>
  <conditionalFormatting sqref="Q6:Q8">
    <cfRule type="containsText" dxfId="185" priority="256" operator="containsText" text="DOMINADO">
      <formula>NOT(ISERROR(SEARCH("DOMINADO",Q6)))</formula>
    </cfRule>
    <cfRule type="containsText" dxfId="184" priority="257" operator="containsText" text="EMERGENTE">
      <formula>NOT(ISERROR(SEARCH("EMERGENTE",Q6)))</formula>
    </cfRule>
    <cfRule type="containsText" dxfId="183" priority="258" operator="containsText" text="NÃO OBSERVADO">
      <formula>NOT(ISERROR(SEARCH("NÃO OBSERVADO",Q6)))</formula>
    </cfRule>
  </conditionalFormatting>
  <conditionalFormatting sqref="K18">
    <cfRule type="containsText" dxfId="182" priority="250" operator="containsText" text="DOMINADO">
      <formula>NOT(ISERROR(SEARCH("DOMINADO",K18)))</formula>
    </cfRule>
    <cfRule type="containsText" dxfId="181" priority="251" operator="containsText" text="EMERGENTE">
      <formula>NOT(ISERROR(SEARCH("EMERGENTE",K18)))</formula>
    </cfRule>
    <cfRule type="containsText" dxfId="180" priority="252" operator="containsText" text="NÃO OBSERVADO">
      <formula>NOT(ISERROR(SEARCH("NÃO OBSERVADO",K18)))</formula>
    </cfRule>
  </conditionalFormatting>
  <conditionalFormatting sqref="K20">
    <cfRule type="containsText" dxfId="179" priority="238" operator="containsText" text="DOMINADO">
      <formula>NOT(ISERROR(SEARCH("DOMINADO",K20)))</formula>
    </cfRule>
    <cfRule type="containsText" dxfId="178" priority="239" operator="containsText" text="EMERGENTE">
      <formula>NOT(ISERROR(SEARCH("EMERGENTE",K20)))</formula>
    </cfRule>
    <cfRule type="containsText" dxfId="177" priority="240" operator="containsText" text="NÃO OBSERVADO">
      <formula>NOT(ISERROR(SEARCH("NÃO OBSERVADO",K20)))</formula>
    </cfRule>
  </conditionalFormatting>
  <conditionalFormatting sqref="Q19">
    <cfRule type="containsText" dxfId="176" priority="232" operator="containsText" text="DOMINADO">
      <formula>NOT(ISERROR(SEARCH("DOMINADO",Q19)))</formula>
    </cfRule>
    <cfRule type="containsText" dxfId="175" priority="233" operator="containsText" text="EMERGENTE">
      <formula>NOT(ISERROR(SEARCH("EMERGENTE",Q19)))</formula>
    </cfRule>
    <cfRule type="containsText" dxfId="174" priority="234" operator="containsText" text="NÃO OBSERVADO">
      <formula>NOT(ISERROR(SEARCH("NÃO OBSERVADO",Q19)))</formula>
    </cfRule>
  </conditionalFormatting>
  <conditionalFormatting sqref="N17:N19">
    <cfRule type="containsText" dxfId="173" priority="229" operator="containsText" text="DOMINADO">
      <formula>NOT(ISERROR(SEARCH("DOMINADO",N17)))</formula>
    </cfRule>
    <cfRule type="containsText" dxfId="172" priority="230" operator="containsText" text="EMERGENTE">
      <formula>NOT(ISERROR(SEARCH("EMERGENTE",N17)))</formula>
    </cfRule>
    <cfRule type="containsText" dxfId="171" priority="231" operator="containsText" text="NÃO OBSERVADO">
      <formula>NOT(ISERROR(SEARCH("NÃO OBSERVADO",N17)))</formula>
    </cfRule>
  </conditionalFormatting>
  <conditionalFormatting sqref="E26">
    <cfRule type="containsText" dxfId="170" priority="226" operator="containsText" text="DOMINADO">
      <formula>NOT(ISERROR(SEARCH("DOMINADO",E26)))</formula>
    </cfRule>
    <cfRule type="containsText" dxfId="169" priority="227" operator="containsText" text="EMERGENTE">
      <formula>NOT(ISERROR(SEARCH("EMERGENTE",E26)))</formula>
    </cfRule>
    <cfRule type="containsText" dxfId="168" priority="228" operator="containsText" text="NÃO OBSERVADO">
      <formula>NOT(ISERROR(SEARCH("NÃO OBSERVADO",E26)))</formula>
    </cfRule>
  </conditionalFormatting>
  <conditionalFormatting sqref="K26">
    <cfRule type="containsText" dxfId="167" priority="220" operator="containsText" text="DOMINADO">
      <formula>NOT(ISERROR(SEARCH("DOMINADO",K26)))</formula>
    </cfRule>
    <cfRule type="containsText" dxfId="166" priority="221" operator="containsText" text="EMERGENTE">
      <formula>NOT(ISERROR(SEARCH("EMERGENTE",K26)))</formula>
    </cfRule>
    <cfRule type="containsText" dxfId="165" priority="222" operator="containsText" text="NÃO OBSERVADO">
      <formula>NOT(ISERROR(SEARCH("NÃO OBSERVADO",K26)))</formula>
    </cfRule>
  </conditionalFormatting>
  <conditionalFormatting sqref="Q26 N26">
    <cfRule type="containsText" dxfId="164" priority="214" operator="containsText" text="DOMINADO">
      <formula>NOT(ISERROR(SEARCH("DOMINADO",N26)))</formula>
    </cfRule>
    <cfRule type="containsText" dxfId="163" priority="215" operator="containsText" text="EMERGENTE">
      <formula>NOT(ISERROR(SEARCH("EMERGENTE",N26)))</formula>
    </cfRule>
    <cfRule type="containsText" dxfId="162" priority="216" operator="containsText" text="NÃO OBSERVADO">
      <formula>NOT(ISERROR(SEARCH("NÃO OBSERVADO",N26)))</formula>
    </cfRule>
  </conditionalFormatting>
  <conditionalFormatting sqref="N25">
    <cfRule type="containsText" dxfId="161" priority="208" operator="containsText" text="DOMINADO">
      <formula>NOT(ISERROR(SEARCH("DOMINADO",N25)))</formula>
    </cfRule>
    <cfRule type="containsText" dxfId="160" priority="209" operator="containsText" text="EMERGENTE">
      <formula>NOT(ISERROR(SEARCH("EMERGENTE",N25)))</formula>
    </cfRule>
    <cfRule type="containsText" dxfId="159" priority="210" operator="containsText" text="NÃO OBSERVADO">
      <formula>NOT(ISERROR(SEARCH("NÃO OBSERVADO",N25)))</formula>
    </cfRule>
  </conditionalFormatting>
  <conditionalFormatting sqref="K25">
    <cfRule type="containsText" dxfId="158" priority="202" operator="containsText" text="DOMINADO">
      <formula>NOT(ISERROR(SEARCH("DOMINADO",K25)))</formula>
    </cfRule>
    <cfRule type="containsText" dxfId="157" priority="203" operator="containsText" text="EMERGENTE">
      <formula>NOT(ISERROR(SEARCH("EMERGENTE",K25)))</formula>
    </cfRule>
    <cfRule type="containsText" dxfId="156" priority="204" operator="containsText" text="NÃO OBSERVADO">
      <formula>NOT(ISERROR(SEARCH("NÃO OBSERVADO",K25)))</formula>
    </cfRule>
  </conditionalFormatting>
  <conditionalFormatting sqref="N23:N24">
    <cfRule type="containsText" dxfId="155" priority="199" operator="containsText" text="DOMINADO">
      <formula>NOT(ISERROR(SEARCH("DOMINADO",N23)))</formula>
    </cfRule>
    <cfRule type="containsText" dxfId="154" priority="200" operator="containsText" text="EMERGENTE">
      <formula>NOT(ISERROR(SEARCH("EMERGENTE",N23)))</formula>
    </cfRule>
    <cfRule type="containsText" dxfId="153" priority="201" operator="containsText" text="NÃO OBSERVADO">
      <formula>NOT(ISERROR(SEARCH("NÃO OBSERVADO",N23)))</formula>
    </cfRule>
  </conditionalFormatting>
  <conditionalFormatting sqref="K14">
    <cfRule type="containsText" dxfId="152" priority="196" operator="containsText" text="DOMINADO">
      <formula>NOT(ISERROR(SEARCH("DOMINADO",K14)))</formula>
    </cfRule>
    <cfRule type="containsText" dxfId="151" priority="197" operator="containsText" text="EMERGENTE">
      <formula>NOT(ISERROR(SEARCH("EMERGENTE",K14)))</formula>
    </cfRule>
    <cfRule type="containsText" dxfId="150" priority="198" operator="containsText" text="NÃO OBSERVADO">
      <formula>NOT(ISERROR(SEARCH("NÃO OBSERVADO",K14)))</formula>
    </cfRule>
  </conditionalFormatting>
  <conditionalFormatting sqref="E14">
    <cfRule type="containsText" dxfId="149" priority="193" operator="containsText" text="DOMINADO">
      <formula>NOT(ISERROR(SEARCH("DOMINADO",E14)))</formula>
    </cfRule>
    <cfRule type="containsText" dxfId="148" priority="194" operator="containsText" text="EMERGENTE">
      <formula>NOT(ISERROR(SEARCH("EMERGENTE",E14)))</formula>
    </cfRule>
    <cfRule type="containsText" dxfId="147" priority="195" operator="containsText" text="NÃO OBSERVADO">
      <formula>NOT(ISERROR(SEARCH("NÃO OBSERVADO",E14)))</formula>
    </cfRule>
  </conditionalFormatting>
  <conditionalFormatting sqref="E20">
    <cfRule type="containsText" dxfId="146" priority="190" operator="containsText" text="DOMINADO">
      <formula>NOT(ISERROR(SEARCH("DOMINADO",E20)))</formula>
    </cfRule>
    <cfRule type="containsText" dxfId="145" priority="191" operator="containsText" text="EMERGENTE">
      <formula>NOT(ISERROR(SEARCH("EMERGENTE",E20)))</formula>
    </cfRule>
    <cfRule type="containsText" dxfId="144" priority="192" operator="containsText" text="NÃO OBSERVADO">
      <formula>NOT(ISERROR(SEARCH("NÃO OBSERVADO",E20)))</formula>
    </cfRule>
  </conditionalFormatting>
  <conditionalFormatting sqref="Q17:Q18">
    <cfRule type="containsText" dxfId="143" priority="187" operator="containsText" text="DOMINADO">
      <formula>NOT(ISERROR(SEARCH("DOMINADO",Q17)))</formula>
    </cfRule>
    <cfRule type="containsText" dxfId="142" priority="188" operator="containsText" text="EMERGENTE">
      <formula>NOT(ISERROR(SEARCH("EMERGENTE",Q17)))</formula>
    </cfRule>
    <cfRule type="containsText" dxfId="141" priority="189" operator="containsText" text="NÃO OBSERVADO">
      <formula>NOT(ISERROR(SEARCH("NÃO OBSERVADO",Q17)))</formula>
    </cfRule>
  </conditionalFormatting>
  <conditionalFormatting sqref="H18">
    <cfRule type="containsText" dxfId="140" priority="172" operator="containsText" text="DOMINADO">
      <formula>NOT(ISERROR(SEARCH("DOMINADO",H18)))</formula>
    </cfRule>
    <cfRule type="containsText" dxfId="139" priority="173" operator="containsText" text="EMERGENTE">
      <formula>NOT(ISERROR(SEARCH("EMERGENTE",H18)))</formula>
    </cfRule>
    <cfRule type="containsText" dxfId="138" priority="174" operator="containsText" text="NÃO OBSERVADO">
      <formula>NOT(ISERROR(SEARCH("NÃO OBSERVADO",H18)))</formula>
    </cfRule>
  </conditionalFormatting>
  <conditionalFormatting sqref="H20">
    <cfRule type="containsText" dxfId="137" priority="166" operator="containsText" text="DOMINADO">
      <formula>NOT(ISERROR(SEARCH("DOMINADO",H20)))</formula>
    </cfRule>
    <cfRule type="containsText" dxfId="136" priority="167" operator="containsText" text="EMERGENTE">
      <formula>NOT(ISERROR(SEARCH("EMERGENTE",H20)))</formula>
    </cfRule>
    <cfRule type="containsText" dxfId="135" priority="168" operator="containsText" text="NÃO OBSERVADO">
      <formula>NOT(ISERROR(SEARCH("NÃO OBSERVADO",H20)))</formula>
    </cfRule>
  </conditionalFormatting>
  <conditionalFormatting sqref="H26">
    <cfRule type="containsText" dxfId="134" priority="163" operator="containsText" text="DOMINADO">
      <formula>NOT(ISERROR(SEARCH("DOMINADO",H26)))</formula>
    </cfRule>
    <cfRule type="containsText" dxfId="133" priority="164" operator="containsText" text="EMERGENTE">
      <formula>NOT(ISERROR(SEARCH("EMERGENTE",H26)))</formula>
    </cfRule>
    <cfRule type="containsText" dxfId="132" priority="165" operator="containsText" text="NÃO OBSERVADO">
      <formula>NOT(ISERROR(SEARCH("NÃO OBSERVADO",H26)))</formula>
    </cfRule>
  </conditionalFormatting>
  <conditionalFormatting sqref="H25">
    <cfRule type="containsText" dxfId="131" priority="157" operator="containsText" text="DOMINADO">
      <formula>NOT(ISERROR(SEARCH("DOMINADO",H25)))</formula>
    </cfRule>
    <cfRule type="containsText" dxfId="130" priority="158" operator="containsText" text="EMERGENTE">
      <formula>NOT(ISERROR(SEARCH("EMERGENTE",H25)))</formula>
    </cfRule>
    <cfRule type="containsText" dxfId="129" priority="159" operator="containsText" text="NÃO OBSERVADO">
      <formula>NOT(ISERROR(SEARCH("NÃO OBSERVADO",H25)))</formula>
    </cfRule>
  </conditionalFormatting>
  <conditionalFormatting sqref="H14">
    <cfRule type="containsText" dxfId="128" priority="154" operator="containsText" text="DOMINADO">
      <formula>NOT(ISERROR(SEARCH("DOMINADO",H14)))</formula>
    </cfRule>
    <cfRule type="containsText" dxfId="127" priority="155" operator="containsText" text="EMERGENTE">
      <formula>NOT(ISERROR(SEARCH("EMERGENTE",H14)))</formula>
    </cfRule>
    <cfRule type="containsText" dxfId="126" priority="156" operator="containsText" text="NÃO OBSERVADO">
      <formula>NOT(ISERROR(SEARCH("NÃO OBSERVADO",H14)))</formula>
    </cfRule>
  </conditionalFormatting>
  <conditionalFormatting sqref="K8">
    <cfRule type="containsText" dxfId="125" priority="151" operator="containsText" text="DOMINADO">
      <formula>NOT(ISERROR(SEARCH("DOMINADO",K8)))</formula>
    </cfRule>
    <cfRule type="containsText" dxfId="124" priority="152" operator="containsText" text="EMERGENTE">
      <formula>NOT(ISERROR(SEARCH("EMERGENTE",K8)))</formula>
    </cfRule>
    <cfRule type="containsText" dxfId="123" priority="153" operator="containsText" text="NÃO OBSERVADO">
      <formula>NOT(ISERROR(SEARCH("NÃO OBSERVADO",K8)))</formula>
    </cfRule>
  </conditionalFormatting>
  <conditionalFormatting sqref="H8">
    <cfRule type="containsText" dxfId="122" priority="148" operator="containsText" text="DOMINADO">
      <formula>NOT(ISERROR(SEARCH("DOMINADO",H8)))</formula>
    </cfRule>
    <cfRule type="containsText" dxfId="121" priority="149" operator="containsText" text="EMERGENTE">
      <formula>NOT(ISERROR(SEARCH("EMERGENTE",H8)))</formula>
    </cfRule>
    <cfRule type="containsText" dxfId="120" priority="150" operator="containsText" text="NÃO OBSERVADO">
      <formula>NOT(ISERROR(SEARCH("NÃO OBSERVADO",H8)))</formula>
    </cfRule>
  </conditionalFormatting>
  <conditionalFormatting sqref="K13">
    <cfRule type="containsText" dxfId="119" priority="145" operator="containsText" text="DOMINADO">
      <formula>NOT(ISERROR(SEARCH("DOMINADO",K13)))</formula>
    </cfRule>
    <cfRule type="containsText" dxfId="118" priority="146" operator="containsText" text="EMERGENTE">
      <formula>NOT(ISERROR(SEARCH("EMERGENTE",K13)))</formula>
    </cfRule>
    <cfRule type="containsText" dxfId="117" priority="147" operator="containsText" text="NÃO OBSERVADO">
      <formula>NOT(ISERROR(SEARCH("NÃO OBSERVADO",K13)))</formula>
    </cfRule>
  </conditionalFormatting>
  <conditionalFormatting sqref="K19">
    <cfRule type="containsText" dxfId="116" priority="142" operator="containsText" text="DOMINADO">
      <formula>NOT(ISERROR(SEARCH("DOMINADO",K19)))</formula>
    </cfRule>
    <cfRule type="containsText" dxfId="115" priority="143" operator="containsText" text="EMERGENTE">
      <formula>NOT(ISERROR(SEARCH("EMERGENTE",K19)))</formula>
    </cfRule>
    <cfRule type="containsText" dxfId="114" priority="144" operator="containsText" text="NÃO OBSERVADO">
      <formula>NOT(ISERROR(SEARCH("NÃO OBSERVADO",K19)))</formula>
    </cfRule>
  </conditionalFormatting>
  <conditionalFormatting sqref="H19">
    <cfRule type="containsText" dxfId="113" priority="139" operator="containsText" text="DOMINADO">
      <formula>NOT(ISERROR(SEARCH("DOMINADO",H19)))</formula>
    </cfRule>
    <cfRule type="containsText" dxfId="112" priority="140" operator="containsText" text="EMERGENTE">
      <formula>NOT(ISERROR(SEARCH("EMERGENTE",H19)))</formula>
    </cfRule>
    <cfRule type="containsText" dxfId="111" priority="141" operator="containsText" text="NÃO OBSERVADO">
      <formula>NOT(ISERROR(SEARCH("NÃO OBSERVADO",H19)))</formula>
    </cfRule>
  </conditionalFormatting>
  <conditionalFormatting sqref="K24">
    <cfRule type="containsText" dxfId="110" priority="136" operator="containsText" text="DOMINADO">
      <formula>NOT(ISERROR(SEARCH("DOMINADO",K24)))</formula>
    </cfRule>
    <cfRule type="containsText" dxfId="109" priority="137" operator="containsText" text="EMERGENTE">
      <formula>NOT(ISERROR(SEARCH("EMERGENTE",K24)))</formula>
    </cfRule>
    <cfRule type="containsText" dxfId="108" priority="138" operator="containsText" text="NÃO OBSERVADO">
      <formula>NOT(ISERROR(SEARCH("NÃO OBSERVADO",K24)))</formula>
    </cfRule>
  </conditionalFormatting>
  <conditionalFormatting sqref="N30 Q30">
    <cfRule type="containsText" dxfId="107" priority="133" operator="containsText" text="DOMINADO">
      <formula>NOT(ISERROR(SEARCH("DOMINADO",N30)))</formula>
    </cfRule>
    <cfRule type="containsText" dxfId="106" priority="134" operator="containsText" text="EMERGENTE">
      <formula>NOT(ISERROR(SEARCH("EMERGENTE",N30)))</formula>
    </cfRule>
    <cfRule type="containsText" dxfId="105" priority="135" operator="containsText" text="NÃO OBSERVADO">
      <formula>NOT(ISERROR(SEARCH("NÃO OBSERVADO",N30)))</formula>
    </cfRule>
  </conditionalFormatting>
  <conditionalFormatting sqref="K30">
    <cfRule type="containsText" dxfId="104" priority="121" operator="containsText" text="DOMINADO">
      <formula>NOT(ISERROR(SEARCH("DOMINADO",K30)))</formula>
    </cfRule>
    <cfRule type="containsText" dxfId="103" priority="122" operator="containsText" text="EMERGENTE">
      <formula>NOT(ISERROR(SEARCH("EMERGENTE",K30)))</formula>
    </cfRule>
    <cfRule type="containsText" dxfId="102" priority="123" operator="containsText" text="NÃO OBSERVADO">
      <formula>NOT(ISERROR(SEARCH("NÃO OBSERVADO",K30)))</formula>
    </cfRule>
  </conditionalFormatting>
  <conditionalFormatting sqref="E30">
    <cfRule type="containsText" dxfId="101" priority="118" operator="containsText" text="DOMINADO">
      <formula>NOT(ISERROR(SEARCH("DOMINADO",E30)))</formula>
    </cfRule>
    <cfRule type="containsText" dxfId="100" priority="119" operator="containsText" text="EMERGENTE">
      <formula>NOT(ISERROR(SEARCH("EMERGENTE",E30)))</formula>
    </cfRule>
    <cfRule type="containsText" dxfId="99" priority="120" operator="containsText" text="NÃO OBSERVADO">
      <formula>NOT(ISERROR(SEARCH("NÃO OBSERVADO",E30)))</formula>
    </cfRule>
  </conditionalFormatting>
  <conditionalFormatting sqref="H30">
    <cfRule type="containsText" dxfId="98" priority="115" operator="containsText" text="DOMINADO">
      <formula>NOT(ISERROR(SEARCH("DOMINADO",H30)))</formula>
    </cfRule>
    <cfRule type="containsText" dxfId="97" priority="116" operator="containsText" text="EMERGENTE">
      <formula>NOT(ISERROR(SEARCH("EMERGENTE",H30)))</formula>
    </cfRule>
    <cfRule type="containsText" dxfId="96" priority="117" operator="containsText" text="NÃO OBSERVADO">
      <formula>NOT(ISERROR(SEARCH("NÃO OBSERVADO",H30)))</formula>
    </cfRule>
  </conditionalFormatting>
  <conditionalFormatting sqref="K29">
    <cfRule type="containsText" dxfId="95" priority="112" operator="containsText" text="DOMINADO">
      <formula>NOT(ISERROR(SEARCH("DOMINADO",K29)))</formula>
    </cfRule>
    <cfRule type="containsText" dxfId="94" priority="113" operator="containsText" text="EMERGENTE">
      <formula>NOT(ISERROR(SEARCH("EMERGENTE",K29)))</formula>
    </cfRule>
    <cfRule type="containsText" dxfId="93" priority="114" operator="containsText" text="NÃO OBSERVADO">
      <formula>NOT(ISERROR(SEARCH("NÃO OBSERVADO",K29)))</formula>
    </cfRule>
  </conditionalFormatting>
  <conditionalFormatting sqref="K28">
    <cfRule type="containsText" dxfId="92" priority="109" operator="containsText" text="DOMINADO">
      <formula>NOT(ISERROR(SEARCH("DOMINADO",K28)))</formula>
    </cfRule>
    <cfRule type="containsText" dxfId="91" priority="110" operator="containsText" text="EMERGENTE">
      <formula>NOT(ISERROR(SEARCH("EMERGENTE",K28)))</formula>
    </cfRule>
    <cfRule type="containsText" dxfId="90" priority="111" operator="containsText" text="NÃO OBSERVADO">
      <formula>NOT(ISERROR(SEARCH("NÃO OBSERVADO",K28)))</formula>
    </cfRule>
  </conditionalFormatting>
  <conditionalFormatting sqref="N35 Q35 N40 Q40">
    <cfRule type="containsText" dxfId="89" priority="106" operator="containsText" text="DOMINADO">
      <formula>NOT(ISERROR(SEARCH("DOMINADO",N35)))</formula>
    </cfRule>
    <cfRule type="containsText" dxfId="88" priority="107" operator="containsText" text="EMERGENTE">
      <formula>NOT(ISERROR(SEARCH("EMERGENTE",N35)))</formula>
    </cfRule>
    <cfRule type="containsText" dxfId="87" priority="108" operator="containsText" text="NÃO OBSERVADO">
      <formula>NOT(ISERROR(SEARCH("NÃO OBSERVADO",N35)))</formula>
    </cfRule>
  </conditionalFormatting>
  <conditionalFormatting sqref="N33:N34">
    <cfRule type="containsText" dxfId="86" priority="94" operator="containsText" text="DOMINADO">
      <formula>NOT(ISERROR(SEARCH("DOMINADO",N33)))</formula>
    </cfRule>
    <cfRule type="containsText" dxfId="85" priority="95" operator="containsText" text="EMERGENTE">
      <formula>NOT(ISERROR(SEARCH("EMERGENTE",N33)))</formula>
    </cfRule>
    <cfRule type="containsText" dxfId="84" priority="96" operator="containsText" text="NÃO OBSERVADO">
      <formula>NOT(ISERROR(SEARCH("NÃO OBSERVADO",N33)))</formula>
    </cfRule>
  </conditionalFormatting>
  <conditionalFormatting sqref="E35 E40">
    <cfRule type="containsText" dxfId="83" priority="91" operator="containsText" text="DOMINADO">
      <formula>NOT(ISERROR(SEARCH("DOMINADO",E35)))</formula>
    </cfRule>
    <cfRule type="containsText" dxfId="82" priority="92" operator="containsText" text="EMERGENTE">
      <formula>NOT(ISERROR(SEARCH("EMERGENTE",E35)))</formula>
    </cfRule>
    <cfRule type="containsText" dxfId="81" priority="93" operator="containsText" text="NÃO OBSERVADO">
      <formula>NOT(ISERROR(SEARCH("NÃO OBSERVADO",E35)))</formula>
    </cfRule>
  </conditionalFormatting>
  <conditionalFormatting sqref="E34">
    <cfRule type="containsText" dxfId="80" priority="88" operator="containsText" text="DOMINADO">
      <formula>NOT(ISERROR(SEARCH("DOMINADO",E34)))</formula>
    </cfRule>
    <cfRule type="containsText" dxfId="79" priority="89" operator="containsText" text="EMERGENTE">
      <formula>NOT(ISERROR(SEARCH("EMERGENTE",E34)))</formula>
    </cfRule>
    <cfRule type="containsText" dxfId="78" priority="90" operator="containsText" text="NÃO OBSERVADO">
      <formula>NOT(ISERROR(SEARCH("NÃO OBSERVADO",E34)))</formula>
    </cfRule>
  </conditionalFormatting>
  <conditionalFormatting sqref="K35 K40">
    <cfRule type="containsText" dxfId="77" priority="85" operator="containsText" text="DOMINADO">
      <formula>NOT(ISERROR(SEARCH("DOMINADO",K35)))</formula>
    </cfRule>
    <cfRule type="containsText" dxfId="76" priority="86" operator="containsText" text="EMERGENTE">
      <formula>NOT(ISERROR(SEARCH("EMERGENTE",K35)))</formula>
    </cfRule>
    <cfRule type="containsText" dxfId="75" priority="87" operator="containsText" text="NÃO OBSERVADO">
      <formula>NOT(ISERROR(SEARCH("NÃO OBSERVADO",K35)))</formula>
    </cfRule>
  </conditionalFormatting>
  <conditionalFormatting sqref="H35 H40">
    <cfRule type="containsText" dxfId="74" priority="82" operator="containsText" text="DOMINADO">
      <formula>NOT(ISERROR(SEARCH("DOMINADO",H35)))</formula>
    </cfRule>
    <cfRule type="containsText" dxfId="73" priority="83" operator="containsText" text="EMERGENTE">
      <formula>NOT(ISERROR(SEARCH("EMERGENTE",H35)))</formula>
    </cfRule>
    <cfRule type="containsText" dxfId="72" priority="84" operator="containsText" text="NÃO OBSERVADO">
      <formula>NOT(ISERROR(SEARCH("NÃO OBSERVADO",H35)))</formula>
    </cfRule>
  </conditionalFormatting>
  <conditionalFormatting sqref="K34">
    <cfRule type="containsText" dxfId="71" priority="79" operator="containsText" text="DOMINADO">
      <formula>NOT(ISERROR(SEARCH("DOMINADO",K34)))</formula>
    </cfRule>
    <cfRule type="containsText" dxfId="70" priority="80" operator="containsText" text="EMERGENTE">
      <formula>NOT(ISERROR(SEARCH("EMERGENTE",K34)))</formula>
    </cfRule>
    <cfRule type="containsText" dxfId="69" priority="81" operator="containsText" text="NÃO OBSERVADO">
      <formula>NOT(ISERROR(SEARCH("NÃO OBSERVADO",K34)))</formula>
    </cfRule>
  </conditionalFormatting>
  <conditionalFormatting sqref="H32:H34">
    <cfRule type="containsText" dxfId="68" priority="76" operator="containsText" text="DOMINADO">
      <formula>NOT(ISERROR(SEARCH("DOMINADO",H32)))</formula>
    </cfRule>
    <cfRule type="containsText" dxfId="67" priority="77" operator="containsText" text="EMERGENTE">
      <formula>NOT(ISERROR(SEARCH("EMERGENTE",H32)))</formula>
    </cfRule>
    <cfRule type="containsText" dxfId="66" priority="78" operator="containsText" text="NÃO OBSERVADO">
      <formula>NOT(ISERROR(SEARCH("NÃO OBSERVADO",H32)))</formula>
    </cfRule>
  </conditionalFormatting>
  <conditionalFormatting sqref="K32:K33">
    <cfRule type="containsText" dxfId="65" priority="73" operator="containsText" text="DOMINADO">
      <formula>NOT(ISERROR(SEARCH("DOMINADO",K32)))</formula>
    </cfRule>
    <cfRule type="containsText" dxfId="64" priority="74" operator="containsText" text="EMERGENTE">
      <formula>NOT(ISERROR(SEARCH("EMERGENTE",K32)))</formula>
    </cfRule>
    <cfRule type="containsText" dxfId="63" priority="75" operator="containsText" text="NÃO OBSERVADO">
      <formula>NOT(ISERROR(SEARCH("NÃO OBSERVADO",K32)))</formula>
    </cfRule>
  </conditionalFormatting>
  <conditionalFormatting sqref="N38:N39">
    <cfRule type="containsText" dxfId="62" priority="64" operator="containsText" text="DOMINADO">
      <formula>NOT(ISERROR(SEARCH("DOMINADO",N38)))</formula>
    </cfRule>
    <cfRule type="containsText" dxfId="61" priority="65" operator="containsText" text="EMERGENTE">
      <formula>NOT(ISERROR(SEARCH("EMERGENTE",N38)))</formula>
    </cfRule>
    <cfRule type="containsText" dxfId="60" priority="66" operator="containsText" text="NÃO OBSERVADO">
      <formula>NOT(ISERROR(SEARCH("NÃO OBSERVADO",N38)))</formula>
    </cfRule>
  </conditionalFormatting>
  <conditionalFormatting sqref="E37:E39">
    <cfRule type="containsText" dxfId="59" priority="61" operator="containsText" text="DOMINADO">
      <formula>NOT(ISERROR(SEARCH("DOMINADO",E37)))</formula>
    </cfRule>
    <cfRule type="containsText" dxfId="58" priority="62" operator="containsText" text="EMERGENTE">
      <formula>NOT(ISERROR(SEARCH("EMERGENTE",E37)))</formula>
    </cfRule>
    <cfRule type="containsText" dxfId="57" priority="63" operator="containsText" text="NÃO OBSERVADO">
      <formula>NOT(ISERROR(SEARCH("NÃO OBSERVADO",E37)))</formula>
    </cfRule>
  </conditionalFormatting>
  <conditionalFormatting sqref="K39">
    <cfRule type="containsText" dxfId="56" priority="58" operator="containsText" text="DOMINADO">
      <formula>NOT(ISERROR(SEARCH("DOMINADO",K39)))</formula>
    </cfRule>
    <cfRule type="containsText" dxfId="55" priority="59" operator="containsText" text="EMERGENTE">
      <formula>NOT(ISERROR(SEARCH("EMERGENTE",K39)))</formula>
    </cfRule>
    <cfRule type="containsText" dxfId="54" priority="60" operator="containsText" text="NÃO OBSERVADO">
      <formula>NOT(ISERROR(SEARCH("NÃO OBSERVADO",K39)))</formula>
    </cfRule>
  </conditionalFormatting>
  <conditionalFormatting sqref="H39">
    <cfRule type="containsText" dxfId="53" priority="55" operator="containsText" text="DOMINADO">
      <formula>NOT(ISERROR(SEARCH("DOMINADO",H39)))</formula>
    </cfRule>
    <cfRule type="containsText" dxfId="52" priority="56" operator="containsText" text="EMERGENTE">
      <formula>NOT(ISERROR(SEARCH("EMERGENTE",H39)))</formula>
    </cfRule>
    <cfRule type="containsText" dxfId="51" priority="57" operator="containsText" text="NÃO OBSERVADO">
      <formula>NOT(ISERROR(SEARCH("NÃO OBSERVADO",H39)))</formula>
    </cfRule>
  </conditionalFormatting>
  <conditionalFormatting sqref="K38">
    <cfRule type="containsText" dxfId="50" priority="52" operator="containsText" text="DOMINADO">
      <formula>NOT(ISERROR(SEARCH("DOMINADO",K38)))</formula>
    </cfRule>
    <cfRule type="containsText" dxfId="49" priority="53" operator="containsText" text="EMERGENTE">
      <formula>NOT(ISERROR(SEARCH("EMERGENTE",K38)))</formula>
    </cfRule>
    <cfRule type="containsText" dxfId="48" priority="54" operator="containsText" text="NÃO OBSERVADO">
      <formula>NOT(ISERROR(SEARCH("NÃO OBSERVADO",K38)))</formula>
    </cfRule>
  </conditionalFormatting>
  <conditionalFormatting sqref="N44 Q44">
    <cfRule type="containsText" dxfId="47" priority="46" operator="containsText" text="DOMINADO">
      <formula>NOT(ISERROR(SEARCH("DOMINADO",N44)))</formula>
    </cfRule>
    <cfRule type="containsText" dxfId="46" priority="47" operator="containsText" text="EMERGENTE">
      <formula>NOT(ISERROR(SEARCH("EMERGENTE",N44)))</formula>
    </cfRule>
    <cfRule type="containsText" dxfId="45" priority="48" operator="containsText" text="NÃO OBSERVADO">
      <formula>NOT(ISERROR(SEARCH("NÃO OBSERVADO",N44)))</formula>
    </cfRule>
  </conditionalFormatting>
  <conditionalFormatting sqref="K44">
    <cfRule type="containsText" dxfId="44" priority="40" operator="containsText" text="DOMINADO">
      <formula>NOT(ISERROR(SEARCH("DOMINADO",K44)))</formula>
    </cfRule>
    <cfRule type="containsText" dxfId="43" priority="41" operator="containsText" text="EMERGENTE">
      <formula>NOT(ISERROR(SEARCH("EMERGENTE",K44)))</formula>
    </cfRule>
    <cfRule type="containsText" dxfId="42" priority="42" operator="containsText" text="NÃO OBSERVADO">
      <formula>NOT(ISERROR(SEARCH("NÃO OBSERVADO",K44)))</formula>
    </cfRule>
  </conditionalFormatting>
  <conditionalFormatting sqref="N43">
    <cfRule type="containsText" dxfId="41" priority="37" operator="containsText" text="DOMINADO">
      <formula>NOT(ISERROR(SEARCH("DOMINADO",N43)))</formula>
    </cfRule>
    <cfRule type="containsText" dxfId="40" priority="38" operator="containsText" text="EMERGENTE">
      <formula>NOT(ISERROR(SEARCH("EMERGENTE",N43)))</formula>
    </cfRule>
    <cfRule type="containsText" dxfId="39" priority="39" operator="containsText" text="NÃO OBSERVADO">
      <formula>NOT(ISERROR(SEARCH("NÃO OBSERVADO",N43)))</formula>
    </cfRule>
  </conditionalFormatting>
  <conditionalFormatting sqref="E44">
    <cfRule type="containsText" dxfId="38" priority="34" operator="containsText" text="DOMINADO">
      <formula>NOT(ISERROR(SEARCH("DOMINADO",E44)))</formula>
    </cfRule>
    <cfRule type="containsText" dxfId="37" priority="35" operator="containsText" text="EMERGENTE">
      <formula>NOT(ISERROR(SEARCH("EMERGENTE",E44)))</formula>
    </cfRule>
    <cfRule type="containsText" dxfId="36" priority="36" operator="containsText" text="NÃO OBSERVADO">
      <formula>NOT(ISERROR(SEARCH("NÃO OBSERVADO",E44)))</formula>
    </cfRule>
  </conditionalFormatting>
  <conditionalFormatting sqref="H44">
    <cfRule type="containsText" dxfId="35" priority="31" operator="containsText" text="DOMINADO">
      <formula>NOT(ISERROR(SEARCH("DOMINADO",H44)))</formula>
    </cfRule>
    <cfRule type="containsText" dxfId="34" priority="32" operator="containsText" text="EMERGENTE">
      <formula>NOT(ISERROR(SEARCH("EMERGENTE",H44)))</formula>
    </cfRule>
    <cfRule type="containsText" dxfId="33" priority="33" operator="containsText" text="NÃO OBSERVADO">
      <formula>NOT(ISERROR(SEARCH("NÃO OBSERVADO",H44)))</formula>
    </cfRule>
  </conditionalFormatting>
  <conditionalFormatting sqref="K43">
    <cfRule type="containsText" dxfId="32" priority="28" operator="containsText" text="DOMINADO">
      <formula>NOT(ISERROR(SEARCH("DOMINADO",K43)))</formula>
    </cfRule>
    <cfRule type="containsText" dxfId="31" priority="29" operator="containsText" text="EMERGENTE">
      <formula>NOT(ISERROR(SEARCH("EMERGENTE",K43)))</formula>
    </cfRule>
    <cfRule type="containsText" dxfId="30" priority="30" operator="containsText" text="NÃO OBSERVADO">
      <formula>NOT(ISERROR(SEARCH("NÃO OBSERVADO",K43)))</formula>
    </cfRule>
  </conditionalFormatting>
  <conditionalFormatting sqref="E42:E43">
    <cfRule type="containsText" dxfId="29" priority="7" operator="containsText" text="DOMINADO">
      <formula>NOT(ISERROR(SEARCH("DOMINADO",E42)))</formula>
    </cfRule>
    <cfRule type="containsText" dxfId="28" priority="8" operator="containsText" text="EMERGENTE">
      <formula>NOT(ISERROR(SEARCH("EMERGENTE",E42)))</formula>
    </cfRule>
    <cfRule type="containsText" dxfId="27" priority="9" operator="containsText" text="NÃO OBSERVADO">
      <formula>NOT(ISERROR(SEARCH("NÃO OBSERVADO",E42)))</formula>
    </cfRule>
  </conditionalFormatting>
  <conditionalFormatting sqref="E18">
    <cfRule type="containsText" dxfId="26" priority="4" operator="containsText" text="DOMINADO">
      <formula>NOT(ISERROR(SEARCH("DOMINADO",E18)))</formula>
    </cfRule>
    <cfRule type="containsText" dxfId="25" priority="5" operator="containsText" text="EMERGENTE">
      <formula>NOT(ISERROR(SEARCH("EMERGENTE",E18)))</formula>
    </cfRule>
    <cfRule type="containsText" dxfId="24" priority="6" operator="containsText" text="NÃO OBSERVADO">
      <formula>NOT(ISERROR(SEARCH("NÃO OBSERVADO",E18)))</formula>
    </cfRule>
  </conditionalFormatting>
  <conditionalFormatting sqref="Q25">
    <cfRule type="containsText" dxfId="23" priority="1" operator="containsText" text="DOMINADO">
      <formula>NOT(ISERROR(SEARCH("DOMINADO",Q25)))</formula>
    </cfRule>
    <cfRule type="containsText" dxfId="22" priority="2" operator="containsText" text="EMERGENTE">
      <formula>NOT(ISERROR(SEARCH("EMERGENTE",Q25)))</formula>
    </cfRule>
    <cfRule type="containsText" dxfId="21" priority="3" operator="containsText" text="NÃO OBSERVADO">
      <formula>NOT(ISERROR(SEARCH("NÃO OBSERVADO",Q25)))</formula>
    </cfRule>
  </conditionalFormatting>
  <dataValidations disablePrompts="1" count="1">
    <dataValidation type="list" allowBlank="1" showInputMessage="1" showErrorMessage="1" sqref="V4:V7 E18 K18 E26 H18" xr:uid="{6F6DE9E7-C0EB-40F6-A80A-123BA84C0E65}">
      <formula1>$V$4:$V$6</formula1>
    </dataValidation>
  </dataValidations>
  <pageMargins left="0.23622047244094491" right="0.23622047244094491" top="0.35433070866141736" bottom="0.15748031496062992" header="0.31496062992125984" footer="0.31496062992125984"/>
  <pageSetup paperSize="9" scale="71" fitToHeight="0" orientation="landscape" r:id="rId1"/>
  <rowBreaks count="1" manualBreakCount="1">
    <brk id="30"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5C6CC-CEA3-4177-8382-2D58FAAA3576}">
  <sheetPr codeName="Planilha13">
    <tabColor rgb="FF00B0F0"/>
  </sheetPr>
  <dimension ref="B1:M62"/>
  <sheetViews>
    <sheetView showGridLines="0" workbookViewId="0">
      <selection activeCell="S32" sqref="S32:S33"/>
    </sheetView>
  </sheetViews>
  <sheetFormatPr defaultColWidth="9.140625" defaultRowHeight="14.25" x14ac:dyDescent="0.2"/>
  <cols>
    <col min="1" max="1" width="2" style="2" customWidth="1"/>
    <col min="2" max="2" width="10.140625" style="2" customWidth="1"/>
    <col min="3" max="3" width="37.28515625" style="2" customWidth="1"/>
    <col min="4" max="4" width="0.85546875" style="62" customWidth="1"/>
    <col min="5" max="5" width="7.42578125" style="3" customWidth="1"/>
    <col min="6" max="6" width="32.42578125" style="2" customWidth="1"/>
    <col min="7" max="7" width="0.85546875" style="72" customWidth="1"/>
    <col min="8" max="8" width="7.42578125" style="2" customWidth="1"/>
    <col min="9" max="9" width="45.140625" style="2" customWidth="1"/>
    <col min="10" max="12" width="9.140625" style="2"/>
    <col min="13" max="13" width="13.7109375" style="1" customWidth="1"/>
    <col min="14" max="16384" width="9.140625" style="2"/>
  </cols>
  <sheetData>
    <row r="1" spans="2:13" ht="38.25" customHeight="1" x14ac:dyDescent="0.2">
      <c r="B1" s="250" t="s">
        <v>157</v>
      </c>
      <c r="C1" s="251"/>
      <c r="D1" s="251"/>
      <c r="E1" s="251"/>
      <c r="F1" s="251"/>
      <c r="G1" s="251"/>
      <c r="H1" s="251"/>
      <c r="I1" s="252"/>
    </row>
    <row r="2" spans="2:13" ht="57" customHeight="1" x14ac:dyDescent="0.2">
      <c r="B2" s="253"/>
      <c r="C2" s="254"/>
      <c r="D2" s="254"/>
      <c r="E2" s="254"/>
      <c r="F2" s="254"/>
      <c r="G2" s="254"/>
      <c r="H2" s="254"/>
      <c r="I2" s="255"/>
    </row>
    <row r="3" spans="2:13" ht="48" customHeight="1" x14ac:dyDescent="0.2">
      <c r="B3" s="28" t="s">
        <v>158</v>
      </c>
      <c r="C3" s="28" t="s">
        <v>159</v>
      </c>
      <c r="D3" s="212" t="s">
        <v>160</v>
      </c>
      <c r="E3" s="212"/>
      <c r="F3" s="212"/>
      <c r="G3" s="212" t="s">
        <v>161</v>
      </c>
      <c r="H3" s="212"/>
      <c r="I3" s="212"/>
      <c r="M3" s="48" t="s">
        <v>8</v>
      </c>
    </row>
    <row r="4" spans="2:13" ht="6.75" customHeight="1" x14ac:dyDescent="0.2">
      <c r="B4" s="213" t="s">
        <v>101</v>
      </c>
      <c r="C4" s="256" t="s">
        <v>162</v>
      </c>
      <c r="D4" s="59"/>
      <c r="E4" s="57">
        <f>MAX(E5:E7,H5:H7)</f>
        <v>1</v>
      </c>
      <c r="F4" s="5"/>
      <c r="G4" s="70"/>
      <c r="H4" s="7"/>
      <c r="I4" s="35"/>
      <c r="M4" s="49" t="s">
        <v>5</v>
      </c>
    </row>
    <row r="5" spans="2:13" ht="25.5" customHeight="1" x14ac:dyDescent="0.2">
      <c r="B5" s="214"/>
      <c r="C5" s="257"/>
      <c r="E5" s="73">
        <f>IF('IV - CONVENCIONAL '!E5="não observado",1,IF('IV - CONVENCIONAL '!E5="emergente",2,IF('IV - CONVENCIONAL '!E5="dominado",3,0)))</f>
        <v>1</v>
      </c>
      <c r="F5" s="18" t="s">
        <v>164</v>
      </c>
      <c r="G5" s="106"/>
      <c r="H5" s="73">
        <f>IF('IV - CONVENCIONAL '!H5="não observado",1,IF('IV - CONVENCIONAL '!H5="emergente",2,IF('IV - CONVENCIONAL '!H5="dominado",3,0)))</f>
        <v>1</v>
      </c>
      <c r="I5" s="20" t="s">
        <v>165</v>
      </c>
      <c r="K5" s="2">
        <v>4</v>
      </c>
      <c r="M5" s="50" t="s">
        <v>6</v>
      </c>
    </row>
    <row r="6" spans="2:13" ht="25.5" customHeight="1" x14ac:dyDescent="0.2">
      <c r="B6" s="214"/>
      <c r="C6" s="257"/>
      <c r="D6" s="68"/>
      <c r="E6" s="18"/>
      <c r="F6" s="20"/>
      <c r="G6" s="106"/>
      <c r="H6" s="73">
        <f>IF('IV - CONVENCIONAL '!H6="não observado",1,IF('IV - CONVENCIONAL '!H6="emergente",2,IF('IV - CONVENCIONAL '!H6="dominado",3,0)))</f>
        <v>1</v>
      </c>
      <c r="I6" s="20" t="s">
        <v>166</v>
      </c>
      <c r="M6" s="51" t="s">
        <v>7</v>
      </c>
    </row>
    <row r="7" spans="2:13" ht="25.5" customHeight="1" x14ac:dyDescent="0.2">
      <c r="B7" s="214"/>
      <c r="C7" s="257"/>
      <c r="D7" s="68"/>
      <c r="E7" s="18"/>
      <c r="F7" s="20"/>
      <c r="G7" s="106"/>
      <c r="H7" s="73">
        <f>IF('IV - CONVENCIONAL '!H7="não observado",1,IF('IV - CONVENCIONAL '!H7="emergente",2,IF('IV - CONVENCIONAL '!H7="dominado",3,0)))</f>
        <v>1</v>
      </c>
      <c r="I7" s="20" t="s">
        <v>112</v>
      </c>
      <c r="M7" s="48"/>
    </row>
    <row r="8" spans="2:13" ht="6" customHeight="1" x14ac:dyDescent="0.2">
      <c r="B8" s="46"/>
      <c r="C8" s="258"/>
      <c r="D8" s="61"/>
      <c r="E8" s="19"/>
      <c r="F8" s="19"/>
      <c r="G8" s="71"/>
      <c r="H8" s="19"/>
      <c r="I8" s="21"/>
    </row>
    <row r="9" spans="2:13" ht="8.25" customHeight="1" x14ac:dyDescent="0.2">
      <c r="B9" s="213" t="s">
        <v>102</v>
      </c>
      <c r="C9" s="256" t="s">
        <v>170</v>
      </c>
      <c r="D9" s="59"/>
      <c r="E9" s="57">
        <f>MAX(E10:E12,H10:H12)</f>
        <v>1</v>
      </c>
      <c r="F9" s="5"/>
      <c r="G9" s="70"/>
      <c r="H9" s="7"/>
      <c r="I9" s="35"/>
    </row>
    <row r="10" spans="2:13" ht="25.5" customHeight="1" x14ac:dyDescent="0.2">
      <c r="B10" s="214"/>
      <c r="C10" s="257"/>
      <c r="E10" s="73">
        <f>IF('IV - CONVENCIONAL '!E10="não observado",1,IF('IV - CONVENCIONAL '!E10="emergente",2,IF('IV - CONVENCIONAL '!E10="dominado",3,0)))</f>
        <v>1</v>
      </c>
      <c r="F10" s="18" t="s">
        <v>163</v>
      </c>
      <c r="G10" s="68">
        <f>IF('IV  Calculo'!H10="não observado",1,IF('IV  Calculo'!H10="emergente",2,IF('IV  Calculo'!H10="dominado",3,0)))</f>
        <v>0</v>
      </c>
      <c r="H10" s="73">
        <f>IF('IV - CONVENCIONAL '!H10="não observado",1,IF('IV - CONVENCIONAL '!H10="emergente",2,IF('IV - CONVENCIONAL '!H10="dominado",3,0)))</f>
        <v>1</v>
      </c>
      <c r="I10" s="20" t="s">
        <v>167</v>
      </c>
    </row>
    <row r="11" spans="2:13" ht="24" customHeight="1" x14ac:dyDescent="0.2">
      <c r="B11" s="214"/>
      <c r="C11" s="257"/>
      <c r="D11" s="68"/>
      <c r="E11" s="18"/>
      <c r="F11" s="20"/>
      <c r="G11" s="68">
        <f>IF('IV  Calculo'!H11="não observado",1,IF('IV  Calculo'!H11="emergente",2,IF('IV  Calculo'!H11="dominado",3,0)))</f>
        <v>0</v>
      </c>
      <c r="H11" s="73">
        <f>IF('IV - CONVENCIONAL '!H11="não observado",1,IF('IV - CONVENCIONAL '!H11="emergente",2,IF('IV - CONVENCIONAL '!H11="dominado",3,0)))</f>
        <v>1</v>
      </c>
      <c r="I11" s="20" t="s">
        <v>168</v>
      </c>
    </row>
    <row r="12" spans="2:13" ht="25.5" customHeight="1" x14ac:dyDescent="0.2">
      <c r="B12" s="214"/>
      <c r="C12" s="257"/>
      <c r="D12" s="68"/>
      <c r="E12" s="18"/>
      <c r="F12" s="20"/>
      <c r="G12" s="68"/>
      <c r="H12" s="73">
        <f>IF('IV - CONVENCIONAL '!H12="não observado",1,IF('IV - CONVENCIONAL '!H12="emergente",2,IF('IV - CONVENCIONAL '!H12="dominado",3,0)))</f>
        <v>1</v>
      </c>
      <c r="I12" s="20" t="s">
        <v>169</v>
      </c>
      <c r="K12" s="2">
        <v>4</v>
      </c>
    </row>
    <row r="13" spans="2:13" ht="9" customHeight="1" x14ac:dyDescent="0.2">
      <c r="B13" s="46"/>
      <c r="C13" s="258"/>
      <c r="D13" s="61"/>
      <c r="E13" s="19"/>
      <c r="F13" s="19"/>
      <c r="G13" s="71"/>
      <c r="H13" s="19"/>
      <c r="I13" s="21"/>
    </row>
    <row r="14" spans="2:13" ht="15.75" customHeight="1" x14ac:dyDescent="0.2">
      <c r="B14" s="213" t="s">
        <v>103</v>
      </c>
      <c r="C14" s="256" t="s">
        <v>171</v>
      </c>
      <c r="D14" s="59"/>
      <c r="E14" s="57">
        <f>MAX(E15:E16,H15:H16)</f>
        <v>1</v>
      </c>
      <c r="F14" s="5"/>
      <c r="G14" s="70"/>
      <c r="H14" s="7"/>
      <c r="I14" s="263" t="s">
        <v>172</v>
      </c>
    </row>
    <row r="15" spans="2:13" ht="22.5" customHeight="1" x14ac:dyDescent="0.2">
      <c r="B15" s="214"/>
      <c r="C15" s="257"/>
      <c r="E15" s="73">
        <f>IF('IV - CONVENCIONAL '!E15="não observado",1,IF('IV - CONVENCIONAL '!E15="emergente",2,IF('IV - CONVENCIONAL '!E15="dominado",3,0)))</f>
        <v>1</v>
      </c>
      <c r="F15" s="18" t="s">
        <v>163</v>
      </c>
      <c r="G15" s="68">
        <f>IF('IV  Calculo'!H15="não observado",1,IF('IV  Calculo'!H15="emergente",2,IF('IV  Calculo'!H15="dominado",3,0)))</f>
        <v>0</v>
      </c>
      <c r="H15" s="73">
        <f>IF('IV - CONVENCIONAL '!H15="não observado",1,IF('IV - CONVENCIONAL '!H15="emergente",2,IF('IV - CONVENCIONAL '!H15="dominado",3,0)))</f>
        <v>1</v>
      </c>
      <c r="I15" s="215"/>
    </row>
    <row r="16" spans="2:13" ht="22.5" customHeight="1" x14ac:dyDescent="0.2">
      <c r="B16" s="214"/>
      <c r="C16" s="257"/>
      <c r="D16" s="68"/>
      <c r="E16" s="18"/>
      <c r="F16" s="20"/>
      <c r="G16" s="68">
        <f>IF('IV  Calculo'!H16="não observado",1,IF('IV  Calculo'!H16="emergente",2,IF('IV  Calculo'!H16="dominado",3,0)))</f>
        <v>0</v>
      </c>
      <c r="H16" s="73">
        <f>IF('IV - CONVENCIONAL '!H16="não observado",1,IF('IV - CONVENCIONAL '!H16="emergente",2,IF('IV - CONVENCIONAL '!H16="dominado",3,0)))</f>
        <v>1</v>
      </c>
      <c r="I16" s="215" t="s">
        <v>173</v>
      </c>
      <c r="K16" s="2">
        <v>3</v>
      </c>
    </row>
    <row r="17" spans="2:11" ht="8.25" customHeight="1" x14ac:dyDescent="0.2">
      <c r="B17" s="219"/>
      <c r="C17" s="258"/>
      <c r="D17" s="61"/>
      <c r="E17" s="19"/>
      <c r="F17" s="19"/>
      <c r="G17" s="71"/>
      <c r="H17" s="19"/>
      <c r="I17" s="245"/>
    </row>
    <row r="18" spans="2:11" ht="16.5" customHeight="1" x14ac:dyDescent="0.2">
      <c r="B18" s="213" t="s">
        <v>104</v>
      </c>
      <c r="C18" s="256" t="s">
        <v>174</v>
      </c>
      <c r="D18" s="59"/>
      <c r="E18" s="57">
        <f>MAX(E19:E20,H19:H20)</f>
        <v>1</v>
      </c>
      <c r="F18" s="5"/>
      <c r="G18" s="70"/>
      <c r="H18" s="7"/>
      <c r="I18" s="270" t="s">
        <v>178</v>
      </c>
    </row>
    <row r="19" spans="2:11" ht="22.5" customHeight="1" x14ac:dyDescent="0.2">
      <c r="B19" s="214"/>
      <c r="C19" s="257"/>
      <c r="E19" s="73">
        <f>IF('IV - CONVENCIONAL '!E19="não observado",1,IF('IV - CONVENCIONAL '!E19="emergente",2,IF('IV - CONVENCIONAL '!E19="dominado",3,0)))</f>
        <v>1</v>
      </c>
      <c r="F19" s="18" t="s">
        <v>163</v>
      </c>
      <c r="G19" s="68">
        <f>IF('IV  Calculo'!H19="não observado",1,IF('IV  Calculo'!H19="emergente",2,IF('IV  Calculo'!H19="dominado",3,0)))</f>
        <v>0</v>
      </c>
      <c r="H19" s="73">
        <f>IF('IV - CONVENCIONAL '!H19="não observado",1,IF('IV - CONVENCIONAL '!H19="emergente",2,IF('IV - CONVENCIONAL '!H19="dominado",3,0)))</f>
        <v>1</v>
      </c>
      <c r="I19" s="271"/>
    </row>
    <row r="20" spans="2:11" ht="22.5" customHeight="1" x14ac:dyDescent="0.2">
      <c r="B20" s="214"/>
      <c r="C20" s="257"/>
      <c r="D20" s="68"/>
      <c r="E20" s="18"/>
      <c r="F20" s="20"/>
      <c r="G20" s="68">
        <f>IF('IV  Calculo'!H20="não observado",1,IF('IV  Calculo'!H20="emergente",2,IF('IV  Calculo'!H20="dominado",3,0)))</f>
        <v>0</v>
      </c>
      <c r="H20" s="73">
        <f>IF('IV - CONVENCIONAL '!H20="não observado",1,IF('IV - CONVENCIONAL '!H20="emergente",2,IF('IV - CONVENCIONAL '!H20="dominado",3,0)))</f>
        <v>1</v>
      </c>
      <c r="I20" s="259" t="s">
        <v>179</v>
      </c>
      <c r="K20" s="2">
        <v>3</v>
      </c>
    </row>
    <row r="21" spans="2:11" ht="15" customHeight="1" x14ac:dyDescent="0.2">
      <c r="B21" s="219"/>
      <c r="C21" s="258"/>
      <c r="D21" s="61"/>
      <c r="E21" s="19"/>
      <c r="F21" s="19"/>
      <c r="G21" s="71"/>
      <c r="H21" s="19"/>
      <c r="I21" s="260"/>
    </row>
    <row r="22" spans="2:11" ht="9.75" customHeight="1" x14ac:dyDescent="0.2">
      <c r="B22" s="213" t="s">
        <v>135</v>
      </c>
      <c r="C22" s="256" t="s">
        <v>175</v>
      </c>
      <c r="D22" s="59"/>
      <c r="E22" s="57">
        <f>MAX(E23:E24,H23:H24)</f>
        <v>1</v>
      </c>
      <c r="F22" s="5"/>
      <c r="G22" s="70"/>
      <c r="H22" s="7"/>
      <c r="I22" s="270" t="s">
        <v>178</v>
      </c>
    </row>
    <row r="23" spans="2:11" ht="22.5" customHeight="1" x14ac:dyDescent="0.2">
      <c r="B23" s="214"/>
      <c r="C23" s="257"/>
      <c r="E23" s="73">
        <f>IF('IV - CONVENCIONAL '!E23="não observado",1,IF('IV - CONVENCIONAL '!E23="emergente",2,IF('IV - CONVENCIONAL '!E23="dominado",3,0)))</f>
        <v>1</v>
      </c>
      <c r="F23" s="18" t="s">
        <v>163</v>
      </c>
      <c r="G23" s="68">
        <f>IF('IV  Calculo'!H23="não observado",1,IF('IV  Calculo'!H23="emergente",2,IF('IV  Calculo'!H23="dominado",3,0)))</f>
        <v>0</v>
      </c>
      <c r="H23" s="73">
        <f>IF('IV - CONVENCIONAL '!H23="não observado",1,IF('IV - CONVENCIONAL '!H23="emergente",2,IF('IV - CONVENCIONAL '!H23="dominado",3,0)))</f>
        <v>1</v>
      </c>
      <c r="I23" s="271"/>
    </row>
    <row r="24" spans="2:11" ht="22.5" customHeight="1" x14ac:dyDescent="0.2">
      <c r="B24" s="214"/>
      <c r="C24" s="257"/>
      <c r="D24" s="68"/>
      <c r="E24" s="18"/>
      <c r="F24" s="20"/>
      <c r="G24" s="68">
        <f>IF('IV  Calculo'!H24="não observado",1,IF('IV  Calculo'!H24="emergente",2,IF('IV  Calculo'!H24="dominado",3,0)))</f>
        <v>0</v>
      </c>
      <c r="H24" s="73">
        <f>IF('IV - CONVENCIONAL '!H24="não observado",1,IF('IV - CONVENCIONAL '!H24="emergente",2,IF('IV - CONVENCIONAL '!H24="dominado",3,0)))</f>
        <v>1</v>
      </c>
      <c r="I24" s="259" t="s">
        <v>179</v>
      </c>
      <c r="K24" s="2">
        <v>3</v>
      </c>
    </row>
    <row r="25" spans="2:11" ht="8.25" customHeight="1" x14ac:dyDescent="0.2">
      <c r="B25" s="219"/>
      <c r="C25" s="258"/>
      <c r="D25" s="61"/>
      <c r="E25" s="19"/>
      <c r="F25" s="19"/>
      <c r="G25" s="71"/>
      <c r="H25" s="19"/>
      <c r="I25" s="260"/>
    </row>
    <row r="26" spans="2:11" ht="18" customHeight="1" x14ac:dyDescent="0.2">
      <c r="B26" s="213" t="s">
        <v>138</v>
      </c>
      <c r="C26" s="256" t="s">
        <v>176</v>
      </c>
      <c r="D26" s="59"/>
      <c r="E26" s="57">
        <f>MAX(E27:E28,H27:H28)</f>
        <v>1</v>
      </c>
      <c r="F26" s="5"/>
      <c r="G26" s="70"/>
      <c r="H26" s="7"/>
      <c r="I26" s="270" t="s">
        <v>180</v>
      </c>
    </row>
    <row r="27" spans="2:11" ht="25.5" customHeight="1" x14ac:dyDescent="0.2">
      <c r="B27" s="214"/>
      <c r="C27" s="257"/>
      <c r="E27" s="73">
        <f>IF('IV - CONVENCIONAL '!E27="não observado",1,IF('IV - CONVENCIONAL '!E27="emergente",2,IF('IV - CONVENCIONAL '!E27="dominado",3,0)))</f>
        <v>1</v>
      </c>
      <c r="F27" s="18" t="s">
        <v>163</v>
      </c>
      <c r="G27" s="68">
        <f>IF('IV  Calculo'!H27="não observado",1,IF('IV  Calculo'!H27="emergente",2,IF('IV  Calculo'!H27="dominado",3,0)))</f>
        <v>0</v>
      </c>
      <c r="H27" s="73">
        <f>IF('IV - CONVENCIONAL '!H27="não observado",1,IF('IV - CONVENCIONAL '!H27="emergente",2,IF('IV - CONVENCIONAL '!H27="dominado",3,0)))</f>
        <v>1</v>
      </c>
      <c r="I27" s="271"/>
      <c r="K27" s="2">
        <v>3</v>
      </c>
    </row>
    <row r="28" spans="2:11" ht="25.5" customHeight="1" x14ac:dyDescent="0.2">
      <c r="B28" s="214"/>
      <c r="C28" s="257"/>
      <c r="D28" s="68"/>
      <c r="E28" s="18"/>
      <c r="F28" s="20"/>
      <c r="G28" s="68">
        <f>IF('IV  Calculo'!H28="não observado",1,IF('IV  Calculo'!H28="emergente",2,IF('IV  Calculo'!H28="dominado",3,0)))</f>
        <v>0</v>
      </c>
      <c r="H28" s="73">
        <f>IF('IV - CONVENCIONAL '!H28="não observado",1,IF('IV - CONVENCIONAL '!H28="emergente",2,IF('IV - CONVENCIONAL '!H28="dominado",3,0)))</f>
        <v>1</v>
      </c>
      <c r="I28" s="259" t="s">
        <v>179</v>
      </c>
    </row>
    <row r="29" spans="2:11" ht="18" customHeight="1" x14ac:dyDescent="0.2">
      <c r="B29" s="219"/>
      <c r="C29" s="258"/>
      <c r="D29" s="61"/>
      <c r="E29" s="19"/>
      <c r="F29" s="19"/>
      <c r="G29" s="71"/>
      <c r="H29" s="19"/>
      <c r="I29" s="260"/>
    </row>
    <row r="30" spans="2:11" ht="8.25" customHeight="1" x14ac:dyDescent="0.2">
      <c r="B30" s="213" t="s">
        <v>142</v>
      </c>
      <c r="C30" s="256" t="s">
        <v>177</v>
      </c>
      <c r="D30" s="59"/>
      <c r="E30" s="57">
        <f>MAX(E31:E32,H31:H32)</f>
        <v>1</v>
      </c>
      <c r="F30" s="5"/>
      <c r="G30" s="70"/>
      <c r="H30" s="7"/>
      <c r="I30" s="270" t="s">
        <v>181</v>
      </c>
    </row>
    <row r="31" spans="2:11" ht="22.5" customHeight="1" x14ac:dyDescent="0.2">
      <c r="B31" s="214"/>
      <c r="C31" s="257"/>
      <c r="E31" s="73">
        <f>IF('IV - CONVENCIONAL '!E31="não observado",1,IF('IV - CONVENCIONAL '!E31="emergente",2,IF('IV - CONVENCIONAL '!E31="dominado",3,0)))</f>
        <v>1</v>
      </c>
      <c r="F31" s="18" t="s">
        <v>163</v>
      </c>
      <c r="G31" s="68">
        <f>IF('IV  Calculo'!H31="não observado",1,IF('IV  Calculo'!H31="emergente",2,IF('IV  Calculo'!H31="dominado",3,0)))</f>
        <v>0</v>
      </c>
      <c r="H31" s="73">
        <f>IF('IV - CONVENCIONAL '!H31="não observado",1,IF('IV - CONVENCIONAL '!H31="emergente",2,IF('IV - CONVENCIONAL '!H31="dominado",3,0)))</f>
        <v>1</v>
      </c>
      <c r="I31" s="271"/>
    </row>
    <row r="32" spans="2:11" ht="22.5" customHeight="1" x14ac:dyDescent="0.2">
      <c r="B32" s="214"/>
      <c r="C32" s="257"/>
      <c r="D32" s="68"/>
      <c r="E32" s="18"/>
      <c r="F32" s="20"/>
      <c r="G32" s="68">
        <f>IF('IV  Calculo'!H32="não observado",1,IF('IV  Calculo'!H32="emergente",2,IF('IV  Calculo'!H32="dominado",3,0)))</f>
        <v>0</v>
      </c>
      <c r="H32" s="73">
        <f>IF('IV - CONVENCIONAL '!H32="não observado",1,IF('IV - CONVENCIONAL '!H32="emergente",2,IF('IV - CONVENCIONAL '!H32="dominado",3,0)))</f>
        <v>1</v>
      </c>
      <c r="I32" s="259" t="s">
        <v>182</v>
      </c>
      <c r="K32" s="2">
        <v>3</v>
      </c>
    </row>
    <row r="33" spans="2:11" ht="8.25" customHeight="1" x14ac:dyDescent="0.2">
      <c r="B33" s="219"/>
      <c r="C33" s="258"/>
      <c r="D33" s="61"/>
      <c r="E33" s="19"/>
      <c r="F33" s="19"/>
      <c r="G33" s="71"/>
      <c r="H33" s="19"/>
      <c r="I33" s="260"/>
    </row>
    <row r="34" spans="2:11" ht="12" customHeight="1" x14ac:dyDescent="0.2">
      <c r="B34" s="213" t="s">
        <v>143</v>
      </c>
      <c r="C34" s="256" t="s">
        <v>187</v>
      </c>
      <c r="D34" s="59"/>
      <c r="E34" s="57">
        <f>MAX(E35,H35)</f>
        <v>1</v>
      </c>
      <c r="F34" s="5"/>
      <c r="G34" s="70"/>
      <c r="H34" s="7"/>
      <c r="I34" s="108"/>
    </row>
    <row r="35" spans="2:11" ht="22.5" customHeight="1" x14ac:dyDescent="0.2">
      <c r="B35" s="214"/>
      <c r="C35" s="257"/>
      <c r="E35" s="73">
        <f>IF('IV - CONVENCIONAL '!E35="não observado",1,IF('IV - CONVENCIONAL '!E35="emergente",2,IF('IV - CONVENCIONAL '!E35="dominado",3,0)))</f>
        <v>1</v>
      </c>
      <c r="F35" s="18" t="s">
        <v>163</v>
      </c>
      <c r="G35" s="68">
        <f>IF('IV  Calculo'!H35="não observado",1,IF('IV  Calculo'!H35="emergente",2,IF('IV  Calculo'!H35="dominado",3,0)))</f>
        <v>0</v>
      </c>
      <c r="H35" s="73">
        <f>IF('IV - CONVENCIONAL '!H35="não observado",1,IF('IV - CONVENCIONAL '!H35="emergente",2,IF('IV - CONVENCIONAL '!H35="dominado",3,0)))</f>
        <v>1</v>
      </c>
      <c r="I35" s="20" t="s">
        <v>197</v>
      </c>
      <c r="K35" s="2">
        <v>2</v>
      </c>
    </row>
    <row r="36" spans="2:11" ht="8.25" customHeight="1" x14ac:dyDescent="0.2">
      <c r="B36" s="219"/>
      <c r="C36" s="258"/>
      <c r="D36" s="61"/>
      <c r="E36" s="19"/>
      <c r="F36" s="19"/>
      <c r="G36" s="71"/>
      <c r="H36" s="19"/>
      <c r="I36" s="109"/>
    </row>
    <row r="37" spans="2:11" ht="21" customHeight="1" x14ac:dyDescent="0.2">
      <c r="B37" s="213" t="s">
        <v>183</v>
      </c>
      <c r="C37" s="256" t="s">
        <v>188</v>
      </c>
      <c r="D37" s="59"/>
      <c r="E37" s="57">
        <f>MAX(E38,H38)</f>
        <v>1</v>
      </c>
      <c r="F37" s="5"/>
      <c r="G37" s="70"/>
      <c r="H37" s="7"/>
      <c r="I37" s="108"/>
    </row>
    <row r="38" spans="2:11" ht="22.5" customHeight="1" x14ac:dyDescent="0.2">
      <c r="B38" s="214"/>
      <c r="C38" s="257"/>
      <c r="E38" s="73">
        <f>IF('IV - CONVENCIONAL '!E38="não observado",1,IF('IV - CONVENCIONAL '!E38="emergente",2,IF('IV - CONVENCIONAL '!E38="dominado",3,0)))</f>
        <v>1</v>
      </c>
      <c r="F38" s="18" t="s">
        <v>163</v>
      </c>
      <c r="G38" s="68">
        <f>IF('IV  Calculo'!H38="não observado",1,IF('IV  Calculo'!H38="emergente",2,IF('IV  Calculo'!H38="dominado",3,0)))</f>
        <v>0</v>
      </c>
      <c r="H38" s="73">
        <f>IF('IV - CONVENCIONAL '!H38="não observado",1,IF('IV - CONVENCIONAL '!H38="emergente",2,IF('IV - CONVENCIONAL '!H38="dominado",3,0)))</f>
        <v>1</v>
      </c>
      <c r="I38" s="20" t="s">
        <v>198</v>
      </c>
      <c r="K38" s="2">
        <v>2</v>
      </c>
    </row>
    <row r="39" spans="2:11" ht="21.75" customHeight="1" x14ac:dyDescent="0.2">
      <c r="B39" s="219"/>
      <c r="C39" s="258"/>
      <c r="D39" s="61"/>
      <c r="E39" s="19"/>
      <c r="F39" s="19"/>
      <c r="G39" s="71"/>
      <c r="H39" s="19"/>
      <c r="I39" s="109"/>
    </row>
    <row r="40" spans="2:11" ht="15.75" customHeight="1" x14ac:dyDescent="0.2">
      <c r="B40" s="213" t="s">
        <v>184</v>
      </c>
      <c r="C40" s="256" t="s">
        <v>189</v>
      </c>
      <c r="D40" s="59"/>
      <c r="E40" s="57">
        <f>MAX(E41,H41)</f>
        <v>1</v>
      </c>
      <c r="F40" s="263" t="s">
        <v>199</v>
      </c>
      <c r="G40" s="70"/>
      <c r="H40" s="7"/>
      <c r="I40" s="108"/>
    </row>
    <row r="41" spans="2:11" ht="22.5" customHeight="1" x14ac:dyDescent="0.2">
      <c r="B41" s="214"/>
      <c r="C41" s="257"/>
      <c r="E41" s="73">
        <f>IF('IV - CONVENCIONAL '!E41="não observado",1,IF('IV - CONVENCIONAL '!E41="emergente",2,IF('IV - CONVENCIONAL '!E41="dominado",3,0)))</f>
        <v>1</v>
      </c>
      <c r="F41" s="215"/>
      <c r="G41" s="68">
        <f>IF('IV  Calculo'!H41="não observado",1,IF('IV  Calculo'!H41="emergente",2,IF('IV  Calculo'!H41="dominado",3,0)))</f>
        <v>0</v>
      </c>
      <c r="H41" s="73">
        <f>IF('IV - CONVENCIONAL '!H41="não observado",1,IF('IV - CONVENCIONAL '!H41="emergente",2,IF('IV - CONVENCIONAL '!H41="dominado",3,0)))</f>
        <v>1</v>
      </c>
      <c r="I41" s="20" t="s">
        <v>200</v>
      </c>
      <c r="K41" s="2">
        <v>2</v>
      </c>
    </row>
    <row r="42" spans="2:11" ht="15" customHeight="1" x14ac:dyDescent="0.2">
      <c r="B42" s="219"/>
      <c r="C42" s="258"/>
      <c r="D42" s="61"/>
      <c r="E42" s="19"/>
      <c r="F42" s="245"/>
      <c r="G42" s="71"/>
      <c r="H42" s="19"/>
      <c r="I42" s="109"/>
    </row>
    <row r="43" spans="2:11" ht="15.75" customHeight="1" x14ac:dyDescent="0.2">
      <c r="B43" s="213" t="s">
        <v>185</v>
      </c>
      <c r="C43" s="256" t="s">
        <v>190</v>
      </c>
      <c r="D43" s="59"/>
      <c r="E43" s="57">
        <f>MAX(E44:E45,H44:H45)</f>
        <v>1</v>
      </c>
      <c r="F43" s="5"/>
      <c r="G43" s="70"/>
      <c r="H43" s="7"/>
      <c r="I43" s="108"/>
    </row>
    <row r="44" spans="2:11" ht="22.5" customHeight="1" x14ac:dyDescent="0.2">
      <c r="B44" s="214"/>
      <c r="C44" s="257"/>
      <c r="E44" s="73">
        <f>IF('IV - CONVENCIONAL '!E44="não observado",1,IF('IV - CONVENCIONAL '!E44="emergente",2,IF('IV - CONVENCIONAL '!E44="dominado",3,0)))</f>
        <v>1</v>
      </c>
      <c r="F44" s="18" t="s">
        <v>163</v>
      </c>
      <c r="G44" s="68">
        <f>IF('IV  Calculo'!H44="não observado",1,IF('IV  Calculo'!H44="emergente",2,IF('IV  Calculo'!H44="dominado",3,0)))</f>
        <v>0</v>
      </c>
      <c r="H44" s="73">
        <f>IF('IV - CONVENCIONAL '!H44="não observado",1,IF('IV - CONVENCIONAL '!H44="emergente",2,IF('IV - CONVENCIONAL '!H44="dominado",3,0)))</f>
        <v>1</v>
      </c>
      <c r="I44" s="20" t="s">
        <v>201</v>
      </c>
      <c r="K44" s="2">
        <v>3</v>
      </c>
    </row>
    <row r="45" spans="2:11" ht="22.5" customHeight="1" x14ac:dyDescent="0.2">
      <c r="B45" s="214"/>
      <c r="C45" s="257"/>
      <c r="D45" s="68"/>
      <c r="E45" s="18"/>
      <c r="F45" s="20"/>
      <c r="G45" s="68">
        <f>IF('IV  Calculo'!H45="não observado",1,IF('IV  Calculo'!H45="emergente",2,IF('IV  Calculo'!H45="dominado",3,0)))</f>
        <v>0</v>
      </c>
      <c r="H45" s="73">
        <f>IF('IV - CONVENCIONAL '!H45="não observado",1,IF('IV - CONVENCIONAL '!H45="emergente",2,IF('IV - CONVENCIONAL '!H45="dominado",3,0)))</f>
        <v>1</v>
      </c>
      <c r="I45" s="271" t="s">
        <v>202</v>
      </c>
    </row>
    <row r="46" spans="2:11" ht="15.75" customHeight="1" x14ac:dyDescent="0.2">
      <c r="B46" s="219"/>
      <c r="C46" s="258"/>
      <c r="D46" s="61"/>
      <c r="E46" s="19"/>
      <c r="F46" s="19"/>
      <c r="G46" s="71"/>
      <c r="H46" s="19"/>
      <c r="I46" s="316"/>
    </row>
    <row r="47" spans="2:11" ht="31.5" customHeight="1" x14ac:dyDescent="0.2">
      <c r="B47" s="213" t="s">
        <v>186</v>
      </c>
      <c r="C47" s="256" t="s">
        <v>191</v>
      </c>
      <c r="D47" s="59"/>
      <c r="E47" s="57">
        <f>MAX(E48,H48)</f>
        <v>1</v>
      </c>
      <c r="F47" s="5"/>
      <c r="G47" s="70"/>
      <c r="H47" s="7"/>
      <c r="I47" s="108"/>
    </row>
    <row r="48" spans="2:11" ht="22.5" customHeight="1" x14ac:dyDescent="0.2">
      <c r="B48" s="214"/>
      <c r="C48" s="257"/>
      <c r="E48" s="73">
        <f>IF('IV - CONVENCIONAL '!E48="não observado",1,IF('IV - CONVENCIONAL '!E48="emergente",2,IF('IV - CONVENCIONAL '!E48="dominado",3,0)))</f>
        <v>1</v>
      </c>
      <c r="F48" s="18" t="s">
        <v>163</v>
      </c>
      <c r="G48" s="68">
        <f>IF('IV  Calculo'!H48="não observado",1,IF('IV  Calculo'!H48="emergente",2,IF('IV  Calculo'!H48="dominado",3,0)))</f>
        <v>0</v>
      </c>
      <c r="H48" s="73">
        <f>IF('IV - CONVENCIONAL '!H48="não observado",1,IF('IV - CONVENCIONAL '!H48="emergente",2,IF('IV - CONVENCIONAL '!H48="dominado",3,0)))</f>
        <v>1</v>
      </c>
      <c r="I48" s="259" t="s">
        <v>203</v>
      </c>
      <c r="K48" s="2">
        <v>2</v>
      </c>
    </row>
    <row r="49" spans="2:11" ht="24.75" customHeight="1" x14ac:dyDescent="0.2">
      <c r="B49" s="219"/>
      <c r="C49" s="258"/>
      <c r="D49" s="61"/>
      <c r="E49" s="19"/>
      <c r="F49" s="19"/>
      <c r="G49" s="71"/>
      <c r="H49" s="19"/>
      <c r="I49" s="260"/>
    </row>
    <row r="50" spans="2:11" ht="12.75" customHeight="1" x14ac:dyDescent="0.2">
      <c r="B50" s="213" t="s">
        <v>192</v>
      </c>
      <c r="C50" s="256" t="s">
        <v>194</v>
      </c>
      <c r="D50" s="59"/>
      <c r="E50" s="57">
        <f>MAX(E51:E54,H51:H54)</f>
        <v>1</v>
      </c>
      <c r="F50" s="263" t="s">
        <v>204</v>
      </c>
      <c r="G50" s="70"/>
      <c r="H50" s="7"/>
      <c r="I50" s="6"/>
    </row>
    <row r="51" spans="2:11" ht="22.5" customHeight="1" x14ac:dyDescent="0.2">
      <c r="B51" s="214"/>
      <c r="C51" s="257"/>
      <c r="E51" s="73">
        <f>IF('IV - CONVENCIONAL '!E51="não observado",1,IF('IV - CONVENCIONAL '!E51="emergente",2,IF('IV - CONVENCIONAL '!E51="dominado",3,0)))</f>
        <v>1</v>
      </c>
      <c r="F51" s="215"/>
      <c r="G51" s="68">
        <f>IF('IV  Calculo'!H51="não observado",1,IF('IV  Calculo'!H51="emergente",2,IF('IV  Calculo'!H51="dominado",3,0)))</f>
        <v>0</v>
      </c>
      <c r="H51" s="73">
        <f>IF('IV - CONVENCIONAL '!H51="não observado",1,IF('IV - CONVENCIONAL '!H51="emergente",2,IF('IV - CONVENCIONAL '!H51="dominado",3,0)))</f>
        <v>1</v>
      </c>
      <c r="I51" s="20" t="s">
        <v>205</v>
      </c>
      <c r="K51" s="2">
        <v>5</v>
      </c>
    </row>
    <row r="52" spans="2:11" ht="22.5" customHeight="1" x14ac:dyDescent="0.2">
      <c r="B52" s="214"/>
      <c r="C52" s="257"/>
      <c r="E52" s="34"/>
      <c r="F52" s="18"/>
      <c r="G52" s="68"/>
      <c r="H52" s="73">
        <f>IF('IV - CONVENCIONAL '!H52="não observado",1,IF('IV - CONVENCIONAL '!H52="emergente",2,IF('IV - CONVENCIONAL '!H52="dominado",3,0)))</f>
        <v>1</v>
      </c>
      <c r="I52" s="20" t="s">
        <v>166</v>
      </c>
    </row>
    <row r="53" spans="2:11" ht="22.5" customHeight="1" x14ac:dyDescent="0.2">
      <c r="B53" s="214"/>
      <c r="C53" s="257"/>
      <c r="E53" s="34"/>
      <c r="F53" s="18"/>
      <c r="G53" s="68"/>
      <c r="H53" s="73">
        <f>IF('IV - CONVENCIONAL '!H53="não observado",1,IF('IV - CONVENCIONAL '!H53="emergente",2,IF('IV - CONVENCIONAL '!H53="dominado",3,0)))</f>
        <v>1</v>
      </c>
      <c r="I53" s="20" t="s">
        <v>206</v>
      </c>
    </row>
    <row r="54" spans="2:11" ht="22.5" customHeight="1" x14ac:dyDescent="0.2">
      <c r="B54" s="214"/>
      <c r="C54" s="257"/>
      <c r="D54" s="68"/>
      <c r="E54" s="18"/>
      <c r="F54" s="20"/>
      <c r="G54" s="68">
        <f>IF('IV  Calculo'!H54="não observado",1,IF('IV  Calculo'!H54="emergente",2,IF('IV  Calculo'!H54="dominado",3,0)))</f>
        <v>0</v>
      </c>
      <c r="H54" s="73">
        <f>IF('IV - CONVENCIONAL '!H54="não observado",1,IF('IV - CONVENCIONAL '!H54="emergente",2,IF('IV - CONVENCIONAL '!H54="dominado",3,0)))</f>
        <v>1</v>
      </c>
      <c r="I54" s="20" t="s">
        <v>207</v>
      </c>
    </row>
    <row r="55" spans="2:11" ht="8.25" customHeight="1" x14ac:dyDescent="0.2">
      <c r="B55" s="219"/>
      <c r="C55" s="258"/>
      <c r="D55" s="61"/>
      <c r="E55" s="19"/>
      <c r="F55" s="19"/>
      <c r="G55" s="71"/>
      <c r="H55" s="19"/>
      <c r="I55" s="109"/>
    </row>
    <row r="56" spans="2:11" ht="15.75" customHeight="1" x14ac:dyDescent="0.2">
      <c r="B56" s="213" t="s">
        <v>193</v>
      </c>
      <c r="C56" s="256" t="s">
        <v>195</v>
      </c>
      <c r="D56" s="59"/>
      <c r="E56" s="57">
        <f>MAX(E57:E58,H57:H58)</f>
        <v>1</v>
      </c>
      <c r="F56" s="263" t="s">
        <v>210</v>
      </c>
      <c r="G56" s="70"/>
      <c r="H56" s="7"/>
      <c r="I56" s="270" t="s">
        <v>208</v>
      </c>
    </row>
    <row r="57" spans="2:11" ht="22.5" customHeight="1" x14ac:dyDescent="0.2">
      <c r="B57" s="214"/>
      <c r="C57" s="257"/>
      <c r="E57" s="73">
        <f>IF('IV - CONVENCIONAL '!E57="não observado",1,IF('IV - CONVENCIONAL '!E57="emergente",2,IF('IV - CONVENCIONAL '!E57="dominado",3,0)))</f>
        <v>1</v>
      </c>
      <c r="F57" s="215"/>
      <c r="G57" s="68">
        <f>IF('IV  Calculo'!H57="não observado",1,IF('IV  Calculo'!H57="emergente",2,IF('IV  Calculo'!H57="dominado",3,0)))</f>
        <v>0</v>
      </c>
      <c r="H57" s="73">
        <f>IF('IV - CONVENCIONAL '!H57="não observado",1,IF('IV - CONVENCIONAL '!H57="emergente",2,IF('IV - CONVENCIONAL '!H57="dominado",3,0)))</f>
        <v>1</v>
      </c>
      <c r="I57" s="271"/>
      <c r="K57" s="2">
        <v>3</v>
      </c>
    </row>
    <row r="58" spans="2:11" ht="22.5" customHeight="1" x14ac:dyDescent="0.2">
      <c r="B58" s="214"/>
      <c r="C58" s="257"/>
      <c r="D58" s="68"/>
      <c r="E58" s="18"/>
      <c r="F58" s="20"/>
      <c r="G58" s="68">
        <f>IF('IV  Calculo'!H58="não observado",1,IF('IV  Calculo'!H58="emergente",2,IF('IV  Calculo'!H58="dominado",3,0)))</f>
        <v>0</v>
      </c>
      <c r="H58" s="73">
        <f>IF('IV - CONVENCIONAL '!H58="não observado",1,IF('IV - CONVENCIONAL '!H58="emergente",2,IF('IV - CONVENCIONAL '!H58="dominado",3,0)))</f>
        <v>1</v>
      </c>
      <c r="I58" s="259" t="s">
        <v>209</v>
      </c>
    </row>
    <row r="59" spans="2:11" ht="18.75" customHeight="1" x14ac:dyDescent="0.2">
      <c r="B59" s="219"/>
      <c r="C59" s="258"/>
      <c r="D59" s="61"/>
      <c r="E59" s="19"/>
      <c r="F59" s="19"/>
      <c r="G59" s="71"/>
      <c r="H59" s="19"/>
      <c r="I59" s="260"/>
    </row>
    <row r="60" spans="2:11" ht="27.75" customHeight="1" x14ac:dyDescent="0.2">
      <c r="B60" s="262" t="s">
        <v>196</v>
      </c>
      <c r="C60" s="262"/>
      <c r="D60" s="262"/>
      <c r="E60" s="262"/>
      <c r="F60" s="262"/>
      <c r="G60" s="262"/>
      <c r="H60" s="262"/>
      <c r="I60" s="262"/>
    </row>
    <row r="62" spans="2:11" x14ac:dyDescent="0.2">
      <c r="E62" s="145">
        <f>(E5+H5+H6+H7+E10+H10+H11+H12+E15+H15+H16+E19+H19+H20+E23+H23+H24+E27+H27+H28+E31+H31+H32+E35+H35+E38+H38+E41+H41+E44+H44+H45+E48+H48+E51+H51+H52+H53+H54+E57+H57+H58)/42</f>
        <v>1</v>
      </c>
      <c r="K62" s="2">
        <f>SUM(K2:K61)</f>
        <v>42</v>
      </c>
    </row>
  </sheetData>
  <protectedRanges>
    <protectedRange sqref="E52:E53" name="Intervalo2"/>
    <protectedRange sqref="E5 H5:H7 H10:H12 E10 E15 H15:H16 E19 H19:H20 H23:H24 H27:H28 E27 E23 E31 H31:H32 H35 H38 H41 E44 E41 E38 E35 H44:H45 H48 H51:H54 E51 E48 E57 H57:H58" name="B1"/>
  </protectedRanges>
  <mergeCells count="49">
    <mergeCell ref="B60:I60"/>
    <mergeCell ref="I45:I46"/>
    <mergeCell ref="B47:B49"/>
    <mergeCell ref="C47:C49"/>
    <mergeCell ref="I48:I49"/>
    <mergeCell ref="B50:B55"/>
    <mergeCell ref="C50:C55"/>
    <mergeCell ref="F50:F51"/>
    <mergeCell ref="B43:B46"/>
    <mergeCell ref="C43:C46"/>
    <mergeCell ref="B56:B59"/>
    <mergeCell ref="C56:C59"/>
    <mergeCell ref="F56:F57"/>
    <mergeCell ref="I56:I57"/>
    <mergeCell ref="I58:I59"/>
    <mergeCell ref="B37:B39"/>
    <mergeCell ref="C37:C39"/>
    <mergeCell ref="B40:B42"/>
    <mergeCell ref="C40:C42"/>
    <mergeCell ref="F40:F42"/>
    <mergeCell ref="B30:B33"/>
    <mergeCell ref="C30:C33"/>
    <mergeCell ref="I30:I31"/>
    <mergeCell ref="I32:I33"/>
    <mergeCell ref="B34:B36"/>
    <mergeCell ref="C34:C36"/>
    <mergeCell ref="B22:B25"/>
    <mergeCell ref="C22:C25"/>
    <mergeCell ref="I22:I23"/>
    <mergeCell ref="I24:I25"/>
    <mergeCell ref="B26:B29"/>
    <mergeCell ref="C26:C29"/>
    <mergeCell ref="I26:I27"/>
    <mergeCell ref="I28:I29"/>
    <mergeCell ref="B14:B17"/>
    <mergeCell ref="C14:C17"/>
    <mergeCell ref="I14:I15"/>
    <mergeCell ref="I16:I17"/>
    <mergeCell ref="B18:B21"/>
    <mergeCell ref="C18:C21"/>
    <mergeCell ref="I18:I19"/>
    <mergeCell ref="I20:I21"/>
    <mergeCell ref="B9:B12"/>
    <mergeCell ref="C9:C13"/>
    <mergeCell ref="B1:I2"/>
    <mergeCell ref="D3:F3"/>
    <mergeCell ref="G3:I3"/>
    <mergeCell ref="B4:B7"/>
    <mergeCell ref="C4:C8"/>
  </mergeCells>
  <conditionalFormatting sqref="M4">
    <cfRule type="colorScale" priority="76">
      <colorScale>
        <cfvo type="min"/>
        <cfvo type="percentile" val="50"/>
        <cfvo type="max"/>
        <color rgb="FF92D050"/>
        <color theme="5" tint="0.39997558519241921"/>
        <color rgb="FFFFC000"/>
      </colorScale>
    </cfRule>
  </conditionalFormatting>
  <conditionalFormatting sqref="E52:E53">
    <cfRule type="containsText" dxfId="20" priority="73" operator="containsText" text="DOMINADO">
      <formula>NOT(ISERROR(SEARCH("DOMINADO",E52)))</formula>
    </cfRule>
    <cfRule type="containsText" dxfId="19" priority="74" operator="containsText" text="EMERGENTE">
      <formula>NOT(ISERROR(SEARCH("EMERGENTE",E52)))</formula>
    </cfRule>
    <cfRule type="containsText" dxfId="18" priority="75" operator="containsText" text="NÃO OBSERVADO">
      <formula>NOT(ISERROR(SEARCH("NÃO OBSERVADO",E52)))</formula>
    </cfRule>
  </conditionalFormatting>
  <dataValidations count="1">
    <dataValidation type="list" allowBlank="1" showInputMessage="1" showErrorMessage="1" sqref="M4:M6 E52:E53" xr:uid="{DBBCBBF8-30C4-4A07-B056-BF02D7C2E78B}">
      <formula1>$M$4:$M$6</formula1>
    </dataValidation>
  </dataValidations>
  <pageMargins left="0.23622047244094491" right="0.23622047244094491" top="0.74803149606299213" bottom="0.74803149606299213" header="0.31496062992125984" footer="0.31496062992125984"/>
  <pageSetup paperSize="9" orientation="landscape" r:id="rId1"/>
  <rowBreaks count="3" manualBreakCount="3">
    <brk id="21" min="1" max="8" man="1"/>
    <brk id="39" min="1" max="8" man="1"/>
    <brk id="55" min="1" max="8"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8488C-D7C2-4441-B921-801133C93E45}">
  <sheetPr codeName="Planilha14">
    <tabColor rgb="FF00B0F0"/>
  </sheetPr>
  <dimension ref="B1:M72"/>
  <sheetViews>
    <sheetView showGridLines="0" workbookViewId="0">
      <selection activeCell="S32" sqref="S32:S33"/>
    </sheetView>
  </sheetViews>
  <sheetFormatPr defaultColWidth="9.140625" defaultRowHeight="14.25" x14ac:dyDescent="0.2"/>
  <cols>
    <col min="1" max="1" width="2" style="2" customWidth="1"/>
    <col min="2" max="2" width="10.140625" style="2" customWidth="1"/>
    <col min="3" max="3" width="37.28515625" style="2" customWidth="1"/>
    <col min="4" max="4" width="0.85546875" style="62" customWidth="1"/>
    <col min="5" max="5" width="7.42578125" style="3" customWidth="1"/>
    <col min="6" max="6" width="35.42578125" style="2" customWidth="1"/>
    <col min="7" max="7" width="0.85546875" style="72" customWidth="1"/>
    <col min="8" max="8" width="7.42578125" style="2" customWidth="1"/>
    <col min="9" max="9" width="43.140625" style="2" customWidth="1"/>
    <col min="10" max="12" width="9.140625" style="2"/>
    <col min="13" max="13" width="13.7109375" style="1" customWidth="1"/>
    <col min="14" max="16384" width="9.140625" style="2"/>
  </cols>
  <sheetData>
    <row r="1" spans="2:13" ht="51" customHeight="1" x14ac:dyDescent="0.2">
      <c r="B1" s="264"/>
      <c r="C1" s="265"/>
      <c r="D1" s="265"/>
      <c r="E1" s="265"/>
      <c r="F1" s="265"/>
      <c r="G1" s="265"/>
      <c r="H1" s="265"/>
      <c r="I1" s="266"/>
    </row>
    <row r="2" spans="2:13" ht="86.25" customHeight="1" x14ac:dyDescent="0.25">
      <c r="B2" s="267"/>
      <c r="C2" s="268"/>
      <c r="D2" s="268"/>
      <c r="E2" s="268"/>
      <c r="F2" s="268"/>
      <c r="G2" s="268"/>
      <c r="H2" s="268"/>
      <c r="I2" s="269"/>
      <c r="J2" s="146"/>
    </row>
    <row r="3" spans="2:13" ht="29.25" customHeight="1" x14ac:dyDescent="0.2">
      <c r="B3" s="28" t="s">
        <v>211</v>
      </c>
      <c r="C3" s="28" t="s">
        <v>248</v>
      </c>
      <c r="D3" s="212" t="s">
        <v>160</v>
      </c>
      <c r="E3" s="212"/>
      <c r="F3" s="212"/>
      <c r="G3" s="212" t="s">
        <v>249</v>
      </c>
      <c r="H3" s="212"/>
      <c r="I3" s="212"/>
      <c r="M3" s="48" t="s">
        <v>8</v>
      </c>
    </row>
    <row r="4" spans="2:13" ht="6.75" customHeight="1" x14ac:dyDescent="0.2">
      <c r="B4" s="213" t="s">
        <v>101</v>
      </c>
      <c r="C4" s="256" t="s">
        <v>212</v>
      </c>
      <c r="D4" s="59"/>
      <c r="E4" s="57">
        <f>MAX(E5:E6,H5:H6)</f>
        <v>1</v>
      </c>
      <c r="F4" s="5"/>
      <c r="G4" s="70"/>
      <c r="H4" s="7"/>
      <c r="I4" s="35"/>
      <c r="M4" s="49" t="s">
        <v>5</v>
      </c>
    </row>
    <row r="5" spans="2:13" ht="25.5" customHeight="1" x14ac:dyDescent="0.2">
      <c r="B5" s="214"/>
      <c r="C5" s="257"/>
      <c r="E5" s="18"/>
      <c r="F5" s="20"/>
      <c r="G5" s="106"/>
      <c r="H5" s="73">
        <f>IF('V - S. CONCRETOS'!H5="não observado",1,IF('V - S. CONCRETOS'!H5="emergente",2,IF('V - S. CONCRETOS'!H5="dominado",3,0)))</f>
        <v>1</v>
      </c>
      <c r="I5" s="20" t="s">
        <v>213</v>
      </c>
      <c r="M5" s="50" t="s">
        <v>6</v>
      </c>
    </row>
    <row r="6" spans="2:13" ht="25.5" customHeight="1" x14ac:dyDescent="0.2">
      <c r="B6" s="214"/>
      <c r="C6" s="257"/>
      <c r="D6" s="68"/>
      <c r="E6" s="18"/>
      <c r="F6" s="20"/>
      <c r="G6" s="106"/>
      <c r="H6" s="73">
        <f>IF('V - S. CONCRETOS'!H6="não observado",1,IF('V - S. CONCRETOS'!H6="emergente",2,IF('V - S. CONCRETOS'!H6="dominado",3,0)))</f>
        <v>1</v>
      </c>
      <c r="I6" s="20" t="s">
        <v>214</v>
      </c>
      <c r="M6" s="48"/>
    </row>
    <row r="7" spans="2:13" ht="6" customHeight="1" x14ac:dyDescent="0.2">
      <c r="B7" s="46"/>
      <c r="C7" s="258"/>
      <c r="D7" s="61"/>
      <c r="E7" s="19"/>
      <c r="F7" s="19"/>
      <c r="G7" s="71"/>
      <c r="H7" s="19"/>
      <c r="I7" s="21"/>
    </row>
    <row r="8" spans="2:13" ht="8.25" customHeight="1" x14ac:dyDescent="0.2">
      <c r="B8" s="213" t="s">
        <v>102</v>
      </c>
      <c r="C8" s="256" t="s">
        <v>170</v>
      </c>
      <c r="D8" s="59"/>
      <c r="E8" s="57">
        <f>MAX(E9:E11,H9:H11)</f>
        <v>1</v>
      </c>
      <c r="F8" s="5"/>
      <c r="G8" s="70"/>
      <c r="H8" s="7"/>
      <c r="I8" s="35"/>
    </row>
    <row r="9" spans="2:13" ht="25.5" customHeight="1" x14ac:dyDescent="0.2">
      <c r="B9" s="214"/>
      <c r="C9" s="257"/>
      <c r="E9" s="18"/>
      <c r="F9" s="20"/>
      <c r="G9" s="68">
        <f>IF('V Calculo'!H9="não observado",1,IF('V Calculo'!H9="emergente",2,IF('V Calculo'!H9="dominado",3,0)))</f>
        <v>0</v>
      </c>
      <c r="H9" s="73">
        <f>IF('V - S. CONCRETOS'!H9="não observado",1,IF('V - S. CONCRETOS'!H9="emergente",2,IF('V - S. CONCRETOS'!H9="dominado",3,0)))</f>
        <v>1</v>
      </c>
      <c r="I9" s="20" t="s">
        <v>215</v>
      </c>
    </row>
    <row r="10" spans="2:13" ht="24" customHeight="1" x14ac:dyDescent="0.2">
      <c r="B10" s="214"/>
      <c r="C10" s="257"/>
      <c r="D10" s="68"/>
      <c r="E10" s="18"/>
      <c r="F10" s="20"/>
      <c r="G10" s="68">
        <f>IF('V Calculo'!H10="não observado",1,IF('V Calculo'!H10="emergente",2,IF('V Calculo'!H10="dominado",3,0)))</f>
        <v>0</v>
      </c>
      <c r="H10" s="73">
        <f>IF('V - S. CONCRETOS'!H10="não observado",1,IF('V - S. CONCRETOS'!H10="emergente",2,IF('V - S. CONCRETOS'!H10="dominado",3,0)))</f>
        <v>1</v>
      </c>
      <c r="I10" s="20" t="s">
        <v>216</v>
      </c>
    </row>
    <row r="11" spans="2:13" ht="25.5" customHeight="1" x14ac:dyDescent="0.2">
      <c r="B11" s="214"/>
      <c r="C11" s="257"/>
      <c r="D11" s="68"/>
      <c r="E11" s="18"/>
      <c r="F11" s="20"/>
      <c r="G11" s="68"/>
      <c r="H11" s="73">
        <f>IF('V - S. CONCRETOS'!H11="não observado",1,IF('V - S. CONCRETOS'!H11="emergente",2,IF('V - S. CONCRETOS'!H11="dominado",3,0)))</f>
        <v>1</v>
      </c>
      <c r="I11" s="20" t="s">
        <v>217</v>
      </c>
    </row>
    <row r="12" spans="2:13" ht="9" customHeight="1" x14ac:dyDescent="0.2">
      <c r="B12" s="46"/>
      <c r="C12" s="258"/>
      <c r="D12" s="61"/>
      <c r="E12" s="19"/>
      <c r="F12" s="19"/>
      <c r="G12" s="71"/>
      <c r="H12" s="19"/>
      <c r="I12" s="21"/>
    </row>
    <row r="13" spans="2:13" ht="9.75" customHeight="1" x14ac:dyDescent="0.2">
      <c r="B13" s="213" t="s">
        <v>103</v>
      </c>
      <c r="C13" s="256" t="s">
        <v>171</v>
      </c>
      <c r="D13" s="59"/>
      <c r="E13" s="57">
        <f>MAX(E14:E16,H14:H16)</f>
        <v>1</v>
      </c>
      <c r="F13" s="270" t="s">
        <v>218</v>
      </c>
      <c r="G13" s="70"/>
      <c r="H13" s="7"/>
      <c r="I13" s="6"/>
    </row>
    <row r="14" spans="2:13" ht="22.5" customHeight="1" x14ac:dyDescent="0.2">
      <c r="B14" s="214"/>
      <c r="C14" s="257"/>
      <c r="E14" s="73">
        <f>IF('V - S. CONCRETOS'!E14="não observado",1,IF('V - S. CONCRETOS'!E14="emergente",2,IF('V - S. CONCRETOS'!E14="dominado",3,0)))</f>
        <v>1</v>
      </c>
      <c r="F14" s="271"/>
      <c r="G14" s="68">
        <f>IF('V Calculo'!H14="não observado",1,IF('V Calculo'!H14="emergente",2,IF('V Calculo'!H14="dominado",3,0)))</f>
        <v>0</v>
      </c>
      <c r="H14" s="73">
        <f>IF('V - S. CONCRETOS'!H14="não observado",1,IF('V - S. CONCRETOS'!H14="emergente",2,IF('V - S. CONCRETOS'!H14="dominado",3,0)))</f>
        <v>1</v>
      </c>
      <c r="I14" s="20" t="s">
        <v>220</v>
      </c>
    </row>
    <row r="15" spans="2:13" ht="22.5" customHeight="1" x14ac:dyDescent="0.2">
      <c r="B15" s="214"/>
      <c r="C15" s="257"/>
      <c r="E15" s="34"/>
      <c r="F15" s="78"/>
      <c r="G15" s="68"/>
      <c r="H15" s="73">
        <f>IF('V - S. CONCRETOS'!H15="não observado",1,IF('V - S. CONCRETOS'!H15="emergente",2,IF('V - S. CONCRETOS'!H15="dominado",3,0)))</f>
        <v>1</v>
      </c>
      <c r="I15" s="20" t="s">
        <v>221</v>
      </c>
    </row>
    <row r="16" spans="2:13" ht="22.5" customHeight="1" x14ac:dyDescent="0.2">
      <c r="B16" s="214"/>
      <c r="C16" s="257"/>
      <c r="D16" s="68"/>
      <c r="E16" s="18"/>
      <c r="F16" s="20"/>
      <c r="G16" s="68">
        <f>IF('V Calculo'!H16="não observado",1,IF('V Calculo'!H16="emergente",2,IF('V Calculo'!H16="dominado",3,0)))</f>
        <v>0</v>
      </c>
      <c r="H16" s="73">
        <f>IF('V - S. CONCRETOS'!H16="não observado",1,IF('V - S. CONCRETOS'!H16="emergente",2,IF('V - S. CONCRETOS'!H16="dominado",3,0)))</f>
        <v>1</v>
      </c>
      <c r="I16" s="215" t="s">
        <v>222</v>
      </c>
    </row>
    <row r="17" spans="2:9" ht="8.25" customHeight="1" x14ac:dyDescent="0.2">
      <c r="B17" s="219"/>
      <c r="C17" s="258"/>
      <c r="D17" s="61"/>
      <c r="E17" s="19"/>
      <c r="F17" s="19"/>
      <c r="G17" s="71"/>
      <c r="H17" s="19"/>
      <c r="I17" s="245"/>
    </row>
    <row r="18" spans="2:9" ht="6.75" customHeight="1" x14ac:dyDescent="0.2">
      <c r="B18" s="213" t="s">
        <v>104</v>
      </c>
      <c r="C18" s="256" t="s">
        <v>174</v>
      </c>
      <c r="D18" s="59"/>
      <c r="E18" s="57">
        <f>MAX(E19:E21,H19:H21)</f>
        <v>1</v>
      </c>
      <c r="F18" s="5"/>
      <c r="G18" s="70"/>
      <c r="H18" s="7"/>
      <c r="I18" s="108"/>
    </row>
    <row r="19" spans="2:9" ht="22.5" customHeight="1" x14ac:dyDescent="0.2">
      <c r="B19" s="214"/>
      <c r="C19" s="257"/>
      <c r="E19" s="73">
        <f>IF('V - S. CONCRETOS'!E19="não observado",1,IF('V - S. CONCRETOS'!E19="emergente",2,IF('V - S. CONCRETOS'!E19="dominado",3,0)))</f>
        <v>1</v>
      </c>
      <c r="F19" s="18" t="s">
        <v>219</v>
      </c>
      <c r="G19" s="68">
        <f>IF('V Calculo'!H19="não observado",1,IF('V Calculo'!H19="emergente",2,IF('V Calculo'!H19="dominado",3,0)))</f>
        <v>0</v>
      </c>
      <c r="H19" s="73">
        <f>IF('V - S. CONCRETOS'!H19="não observado",1,IF('V - S. CONCRETOS'!H19="emergente",2,IF('V - S. CONCRETOS'!H19="dominado",3,0)))</f>
        <v>1</v>
      </c>
      <c r="I19" s="20" t="s">
        <v>223</v>
      </c>
    </row>
    <row r="20" spans="2:9" ht="22.5" customHeight="1" x14ac:dyDescent="0.2">
      <c r="B20" s="214"/>
      <c r="C20" s="257"/>
      <c r="E20" s="34"/>
      <c r="F20" s="18"/>
      <c r="G20" s="68"/>
      <c r="H20" s="73">
        <f>IF('V - S. CONCRETOS'!H20="não observado",1,IF('V - S. CONCRETOS'!H20="emergente",2,IF('V - S. CONCRETOS'!H20="dominado",3,0)))</f>
        <v>1</v>
      </c>
      <c r="I20" s="20" t="s">
        <v>224</v>
      </c>
    </row>
    <row r="21" spans="2:9" ht="22.5" customHeight="1" x14ac:dyDescent="0.2">
      <c r="B21" s="214"/>
      <c r="C21" s="257"/>
      <c r="D21" s="68"/>
      <c r="E21" s="18"/>
      <c r="F21" s="20"/>
      <c r="G21" s="68">
        <f>IF('V Calculo'!H21="não observado",1,IF('V Calculo'!H21="emergente",2,IF('V Calculo'!H21="dominado",3,0)))</f>
        <v>0</v>
      </c>
      <c r="H21" s="73">
        <f>IF('V - S. CONCRETOS'!H21="não observado",1,IF('V - S. CONCRETOS'!H21="emergente",2,IF('V - S. CONCRETOS'!H21="dominado",3,0)))</f>
        <v>1</v>
      </c>
      <c r="I21" s="20" t="s">
        <v>225</v>
      </c>
    </row>
    <row r="22" spans="2:9" ht="7.5" customHeight="1" x14ac:dyDescent="0.2">
      <c r="B22" s="219"/>
      <c r="C22" s="258"/>
      <c r="D22" s="61"/>
      <c r="E22" s="19"/>
      <c r="F22" s="19"/>
      <c r="G22" s="71"/>
      <c r="H22" s="19"/>
      <c r="I22" s="109"/>
    </row>
    <row r="23" spans="2:9" ht="9.75" customHeight="1" x14ac:dyDescent="0.2">
      <c r="B23" s="213" t="s">
        <v>135</v>
      </c>
      <c r="C23" s="256" t="s">
        <v>175</v>
      </c>
      <c r="D23" s="59"/>
      <c r="E23" s="57">
        <f>MAX(E24:E26,H24:H26)</f>
        <v>1</v>
      </c>
      <c r="F23" s="5"/>
      <c r="G23" s="70"/>
      <c r="H23" s="7"/>
      <c r="I23" s="108"/>
    </row>
    <row r="24" spans="2:9" ht="22.5" customHeight="1" x14ac:dyDescent="0.2">
      <c r="B24" s="214"/>
      <c r="C24" s="257"/>
      <c r="E24" s="73">
        <f>IF('V - S. CONCRETOS'!E24="não observado",1,IF('V - S. CONCRETOS'!E24="emergente",2,IF('V - S. CONCRETOS'!E24="dominado",3,0)))</f>
        <v>1</v>
      </c>
      <c r="F24" s="18" t="s">
        <v>219</v>
      </c>
      <c r="G24" s="68">
        <f>IF('V Calculo'!H24="não observado",1,IF('V Calculo'!H24="emergente",2,IF('V Calculo'!H24="dominado",3,0)))</f>
        <v>0</v>
      </c>
      <c r="H24" s="73">
        <f>IF('V - S. CONCRETOS'!H24="não observado",1,IF('V - S. CONCRETOS'!H24="emergente",2,IF('V - S. CONCRETOS'!H24="dominado",3,0)))</f>
        <v>1</v>
      </c>
      <c r="I24" s="20" t="s">
        <v>223</v>
      </c>
    </row>
    <row r="25" spans="2:9" ht="22.5" customHeight="1" x14ac:dyDescent="0.2">
      <c r="B25" s="214"/>
      <c r="C25" s="257"/>
      <c r="E25" s="34"/>
      <c r="F25" s="18"/>
      <c r="G25" s="68"/>
      <c r="H25" s="73">
        <f>IF('V - S. CONCRETOS'!H25="não observado",1,IF('V - S. CONCRETOS'!H25="emergente",2,IF('V - S. CONCRETOS'!H25="dominado",3,0)))</f>
        <v>1</v>
      </c>
      <c r="I25" s="20" t="s">
        <v>224</v>
      </c>
    </row>
    <row r="26" spans="2:9" ht="22.5" customHeight="1" x14ac:dyDescent="0.2">
      <c r="B26" s="214"/>
      <c r="C26" s="257"/>
      <c r="D26" s="68"/>
      <c r="E26" s="18"/>
      <c r="F26" s="20"/>
      <c r="G26" s="68">
        <f>IF('V Calculo'!H26="não observado",1,IF('V Calculo'!H26="emergente",2,IF('V Calculo'!H26="dominado",3,0)))</f>
        <v>0</v>
      </c>
      <c r="H26" s="73">
        <f>IF('V - S. CONCRETOS'!H26="não observado",1,IF('V - S. CONCRETOS'!H26="emergente",2,IF('V - S. CONCRETOS'!H26="dominado",3,0)))</f>
        <v>1</v>
      </c>
      <c r="I26" s="20" t="s">
        <v>225</v>
      </c>
    </row>
    <row r="27" spans="2:9" ht="8.25" customHeight="1" x14ac:dyDescent="0.2">
      <c r="B27" s="219"/>
      <c r="C27" s="258"/>
      <c r="D27" s="61"/>
      <c r="E27" s="19"/>
      <c r="F27" s="19"/>
      <c r="G27" s="71"/>
      <c r="H27" s="19"/>
      <c r="I27" s="109"/>
    </row>
    <row r="28" spans="2:9" ht="8.25" customHeight="1" x14ac:dyDescent="0.2">
      <c r="B28" s="213" t="s">
        <v>138</v>
      </c>
      <c r="C28" s="256" t="s">
        <v>176</v>
      </c>
      <c r="D28" s="59"/>
      <c r="E28" s="57">
        <f>MAX(E29:E31,H29:H31)</f>
        <v>1</v>
      </c>
      <c r="F28" s="5"/>
      <c r="G28" s="70"/>
      <c r="H28" s="7"/>
      <c r="I28" s="108"/>
    </row>
    <row r="29" spans="2:9" ht="25.5" customHeight="1" x14ac:dyDescent="0.2">
      <c r="B29" s="214"/>
      <c r="C29" s="257"/>
      <c r="E29" s="73">
        <f>IF('V - S. CONCRETOS'!E29="não observado",1,IF('V - S. CONCRETOS'!E29="emergente",2,IF('V - S. CONCRETOS'!E29="dominado",3,0)))</f>
        <v>1</v>
      </c>
      <c r="F29" s="18" t="s">
        <v>219</v>
      </c>
      <c r="G29" s="68">
        <f>IF('V Calculo'!H29="não observado",1,IF('V Calculo'!H29="emergente",2,IF('V Calculo'!H29="dominado",3,0)))</f>
        <v>0</v>
      </c>
      <c r="H29" s="73">
        <f>IF('V - S. CONCRETOS'!H29="não observado",1,IF('V - S. CONCRETOS'!H29="emergente",2,IF('V - S. CONCRETOS'!H29="dominado",3,0)))</f>
        <v>1</v>
      </c>
      <c r="I29" s="20" t="s">
        <v>223</v>
      </c>
    </row>
    <row r="30" spans="2:9" ht="25.5" customHeight="1" x14ac:dyDescent="0.2">
      <c r="B30" s="214"/>
      <c r="C30" s="257"/>
      <c r="E30" s="34"/>
      <c r="F30" s="18"/>
      <c r="G30" s="68"/>
      <c r="H30" s="73">
        <f>IF('V - S. CONCRETOS'!H30="não observado",1,IF('V - S. CONCRETOS'!H30="emergente",2,IF('V - S. CONCRETOS'!H30="dominado",3,0)))</f>
        <v>1</v>
      </c>
      <c r="I30" s="20" t="s">
        <v>224</v>
      </c>
    </row>
    <row r="31" spans="2:9" ht="25.5" customHeight="1" x14ac:dyDescent="0.2">
      <c r="B31" s="214"/>
      <c r="C31" s="257"/>
      <c r="D31" s="68"/>
      <c r="E31" s="18"/>
      <c r="F31" s="20"/>
      <c r="G31" s="68">
        <f>IF('V Calculo'!H31="não observado",1,IF('V Calculo'!H31="emergente",2,IF('V Calculo'!H31="dominado",3,0)))</f>
        <v>0</v>
      </c>
      <c r="H31" s="73">
        <f>IF('V - S. CONCRETOS'!H31="não observado",1,IF('V - S. CONCRETOS'!H31="emergente",2,IF('V - S. CONCRETOS'!H31="dominado",3,0)))</f>
        <v>1</v>
      </c>
      <c r="I31" s="20" t="s">
        <v>225</v>
      </c>
    </row>
    <row r="32" spans="2:9" ht="9" customHeight="1" x14ac:dyDescent="0.2">
      <c r="B32" s="219"/>
      <c r="C32" s="258"/>
      <c r="D32" s="61"/>
      <c r="E32" s="19"/>
      <c r="F32" s="19"/>
      <c r="G32" s="71"/>
      <c r="H32" s="19"/>
      <c r="I32" s="109"/>
    </row>
    <row r="33" spans="2:9" ht="12" customHeight="1" x14ac:dyDescent="0.2">
      <c r="B33" s="213" t="s">
        <v>226</v>
      </c>
      <c r="C33" s="256" t="s">
        <v>227</v>
      </c>
      <c r="D33" s="59"/>
      <c r="E33" s="57">
        <f>MAX(E34:E36,H34:H36)</f>
        <v>1</v>
      </c>
      <c r="F33" s="5"/>
      <c r="G33" s="70"/>
      <c r="H33" s="7"/>
      <c r="I33" s="108"/>
    </row>
    <row r="34" spans="2:9" ht="25.5" customHeight="1" x14ac:dyDescent="0.2">
      <c r="B34" s="214"/>
      <c r="C34" s="257"/>
      <c r="E34" s="73">
        <f>IF('V - S. CONCRETOS'!E34="não observado",1,IF('V - S. CONCRETOS'!E34="emergente",2,IF('V - S. CONCRETOS'!E34="dominado",3,0)))</f>
        <v>1</v>
      </c>
      <c r="F34" s="18" t="s">
        <v>219</v>
      </c>
      <c r="G34" s="68">
        <f>IF('V Calculo'!H34="não observado",1,IF('V Calculo'!H34="emergente",2,IF('V Calculo'!H34="dominado",3,0)))</f>
        <v>0</v>
      </c>
      <c r="H34" s="73">
        <f>IF('V - S. CONCRETOS'!H34="não observado",1,IF('V - S. CONCRETOS'!H34="emergente",2,IF('V - S. CONCRETOS'!H34="dominado",3,0)))</f>
        <v>1</v>
      </c>
      <c r="I34" s="20" t="s">
        <v>228</v>
      </c>
    </row>
    <row r="35" spans="2:9" ht="25.5" customHeight="1" x14ac:dyDescent="0.2">
      <c r="B35" s="214"/>
      <c r="C35" s="257"/>
      <c r="E35" s="34"/>
      <c r="F35" s="18"/>
      <c r="G35" s="68"/>
      <c r="H35" s="73">
        <f>IF('V - S. CONCRETOS'!H35="não observado",1,IF('V - S. CONCRETOS'!H35="emergente",2,IF('V - S. CONCRETOS'!H35="dominado",3,0)))</f>
        <v>1</v>
      </c>
      <c r="I35" s="20" t="s">
        <v>229</v>
      </c>
    </row>
    <row r="36" spans="2:9" ht="25.5" customHeight="1" x14ac:dyDescent="0.2">
      <c r="B36" s="214"/>
      <c r="C36" s="257"/>
      <c r="D36" s="68"/>
      <c r="E36" s="18"/>
      <c r="F36" s="20"/>
      <c r="G36" s="68">
        <f>IF('V Calculo'!H36="não observado",1,IF('V Calculo'!H36="emergente",2,IF('V Calculo'!H36="dominado",3,0)))</f>
        <v>0</v>
      </c>
      <c r="H36" s="73">
        <f>IF('V - S. CONCRETOS'!H36="não observado",1,IF('V - S. CONCRETOS'!H36="emergente",2,IF('V - S. CONCRETOS'!H36="dominado",3,0)))</f>
        <v>1</v>
      </c>
      <c r="I36" s="20" t="s">
        <v>225</v>
      </c>
    </row>
    <row r="37" spans="2:9" ht="8.25" customHeight="1" x14ac:dyDescent="0.2">
      <c r="B37" s="219"/>
      <c r="C37" s="258"/>
      <c r="D37" s="61"/>
      <c r="E37" s="19"/>
      <c r="F37" s="19"/>
      <c r="G37" s="71"/>
      <c r="H37" s="19"/>
      <c r="I37" s="109"/>
    </row>
    <row r="38" spans="2:9" ht="16.5" customHeight="1" x14ac:dyDescent="0.2">
      <c r="B38" s="213" t="s">
        <v>142</v>
      </c>
      <c r="C38" s="256" t="s">
        <v>177</v>
      </c>
      <c r="D38" s="18"/>
      <c r="E38" s="57">
        <f>H39</f>
        <v>1</v>
      </c>
      <c r="F38" s="20"/>
      <c r="G38" s="70"/>
      <c r="H38" s="18"/>
      <c r="I38" s="20"/>
    </row>
    <row r="39" spans="2:9" ht="22.5" customHeight="1" x14ac:dyDescent="0.2">
      <c r="B39" s="214"/>
      <c r="C39" s="257"/>
      <c r="E39" s="18"/>
      <c r="F39" s="20"/>
      <c r="G39" s="68">
        <f>IF('V Calculo'!H39="não observado",1,IF('V Calculo'!H39="emergente",2,IF('V Calculo'!H39="dominado",3,0)))</f>
        <v>0</v>
      </c>
      <c r="H39" s="73">
        <f>IF('V - S. CONCRETOS'!H39="não observado",1,IF('V - S. CONCRETOS'!H39="emergente",2,IF('V - S. CONCRETOS'!H39="dominado",3,0)))</f>
        <v>1</v>
      </c>
      <c r="I39" s="20" t="s">
        <v>351</v>
      </c>
    </row>
    <row r="40" spans="2:9" ht="8.25" customHeight="1" x14ac:dyDescent="0.2">
      <c r="B40" s="219"/>
      <c r="C40" s="258"/>
      <c r="D40" s="61"/>
      <c r="E40" s="18"/>
      <c r="F40" s="20"/>
      <c r="G40" s="71"/>
      <c r="H40" s="18"/>
      <c r="I40" s="20"/>
    </row>
    <row r="41" spans="2:9" ht="12" customHeight="1" x14ac:dyDescent="0.2">
      <c r="B41" s="213" t="s">
        <v>143</v>
      </c>
      <c r="C41" s="256" t="s">
        <v>187</v>
      </c>
      <c r="D41" s="59"/>
      <c r="E41" s="57">
        <f>MAX(E42,H42)</f>
        <v>1</v>
      </c>
      <c r="F41" s="5"/>
      <c r="G41" s="70"/>
      <c r="H41" s="7"/>
      <c r="I41" s="77"/>
    </row>
    <row r="42" spans="2:9" ht="22.5" customHeight="1" x14ac:dyDescent="0.2">
      <c r="B42" s="214"/>
      <c r="C42" s="257"/>
      <c r="E42" s="18"/>
      <c r="F42" s="20"/>
      <c r="G42" s="68">
        <f>IF('V Calculo'!H42="não observado",1,IF('V Calculo'!H42="emergente",2,IF('V Calculo'!H42="dominado",3,0)))</f>
        <v>0</v>
      </c>
      <c r="H42" s="73">
        <f>IF('V - S. CONCRETOS'!H42="não observado",1,IF('V - S. CONCRETOS'!H42="emergente",2,IF('V - S. CONCRETOS'!H42="dominado",3,0)))</f>
        <v>1</v>
      </c>
      <c r="I42" s="20" t="s">
        <v>230</v>
      </c>
    </row>
    <row r="43" spans="2:9" ht="8.25" customHeight="1" x14ac:dyDescent="0.2">
      <c r="B43" s="219"/>
      <c r="C43" s="258"/>
      <c r="D43" s="61"/>
      <c r="E43" s="19"/>
      <c r="F43" s="19"/>
      <c r="G43" s="71"/>
      <c r="H43" s="19"/>
      <c r="I43" s="107"/>
    </row>
    <row r="44" spans="2:9" ht="18.75" customHeight="1" x14ac:dyDescent="0.2">
      <c r="B44" s="213" t="s">
        <v>183</v>
      </c>
      <c r="C44" s="256" t="s">
        <v>188</v>
      </c>
      <c r="D44" s="59"/>
      <c r="E44" s="57">
        <f>MAX(E45,H45)</f>
        <v>1</v>
      </c>
      <c r="F44" s="5"/>
      <c r="G44" s="70"/>
      <c r="H44" s="7"/>
      <c r="I44" s="263" t="s">
        <v>231</v>
      </c>
    </row>
    <row r="45" spans="2:9" ht="22.5" customHeight="1" x14ac:dyDescent="0.2">
      <c r="B45" s="214"/>
      <c r="C45" s="257"/>
      <c r="E45" s="18"/>
      <c r="F45" s="20"/>
      <c r="G45" s="68">
        <f>IF('V Calculo'!H45="não observado",1,IF('V Calculo'!H45="emergente",2,IF('V Calculo'!H45="dominado",3,0)))</f>
        <v>0</v>
      </c>
      <c r="H45" s="73">
        <f>IF('V - S. CONCRETOS'!H45="não observado",1,IF('V - S. CONCRETOS'!H45="emergente",2,IF('V - S. CONCRETOS'!H45="dominado",3,0)))</f>
        <v>1</v>
      </c>
      <c r="I45" s="215"/>
    </row>
    <row r="46" spans="2:9" ht="22.5" customHeight="1" x14ac:dyDescent="0.2">
      <c r="B46" s="219"/>
      <c r="C46" s="258"/>
      <c r="D46" s="61"/>
      <c r="E46" s="19"/>
      <c r="F46" s="19"/>
      <c r="G46" s="71"/>
      <c r="H46" s="19"/>
      <c r="I46" s="245"/>
    </row>
    <row r="47" spans="2:9" ht="15.75" customHeight="1" x14ac:dyDescent="0.2">
      <c r="B47" s="213" t="s">
        <v>184</v>
      </c>
      <c r="C47" s="256" t="s">
        <v>189</v>
      </c>
      <c r="D47" s="59"/>
      <c r="E47" s="57">
        <f>MAX(E48,H48)</f>
        <v>1</v>
      </c>
      <c r="F47" s="5"/>
      <c r="G47" s="70"/>
      <c r="H47" s="7"/>
      <c r="I47" s="77"/>
    </row>
    <row r="48" spans="2:9" ht="22.5" customHeight="1" x14ac:dyDescent="0.2">
      <c r="B48" s="214"/>
      <c r="C48" s="257"/>
      <c r="E48" s="18"/>
      <c r="F48" s="20"/>
      <c r="G48" s="68">
        <f>IF('V Calculo'!H48="não observado",1,IF('V Calculo'!H48="emergente",2,IF('V Calculo'!H48="dominado",3,0)))</f>
        <v>0</v>
      </c>
      <c r="H48" s="73">
        <f>IF('V - S. CONCRETOS'!H48="não observado",1,IF('V - S. CONCRETOS'!H48="emergente",2,IF('V - S. CONCRETOS'!H48="dominado",3,0)))</f>
        <v>1</v>
      </c>
      <c r="I48" s="20" t="s">
        <v>232</v>
      </c>
    </row>
    <row r="49" spans="2:9" ht="15" customHeight="1" x14ac:dyDescent="0.2">
      <c r="B49" s="219"/>
      <c r="C49" s="258"/>
      <c r="D49" s="61"/>
      <c r="E49" s="19"/>
      <c r="F49" s="19"/>
      <c r="G49" s="71"/>
      <c r="H49" s="19"/>
      <c r="I49" s="107"/>
    </row>
    <row r="50" spans="2:9" ht="27.75" customHeight="1" x14ac:dyDescent="0.2">
      <c r="B50" s="213" t="s">
        <v>185</v>
      </c>
      <c r="C50" s="256" t="s">
        <v>190</v>
      </c>
      <c r="D50" s="59"/>
      <c r="E50" s="57">
        <f>MAX(E51,H51)</f>
        <v>1</v>
      </c>
      <c r="F50" s="5"/>
      <c r="G50" s="70"/>
      <c r="H50" s="7"/>
      <c r="I50" s="263" t="s">
        <v>233</v>
      </c>
    </row>
    <row r="51" spans="2:9" ht="22.5" customHeight="1" x14ac:dyDescent="0.2">
      <c r="B51" s="214"/>
      <c r="C51" s="257"/>
      <c r="E51" s="18"/>
      <c r="F51" s="20"/>
      <c r="G51" s="68">
        <f>IF('V Calculo'!H51="não observado",1,IF('V Calculo'!H51="emergente",2,IF('V Calculo'!H51="dominado",3,0)))</f>
        <v>0</v>
      </c>
      <c r="H51" s="73">
        <f>IF('V - S. CONCRETOS'!H51="não observado",1,IF('V - S. CONCRETOS'!H51="emergente",2,IF('V - S. CONCRETOS'!H51="dominado",3,0)))</f>
        <v>1</v>
      </c>
      <c r="I51" s="215"/>
    </row>
    <row r="52" spans="2:9" ht="33.75" customHeight="1" x14ac:dyDescent="0.2">
      <c r="B52" s="219"/>
      <c r="C52" s="258"/>
      <c r="D52" s="61"/>
      <c r="E52" s="19"/>
      <c r="F52" s="19"/>
      <c r="G52" s="71"/>
      <c r="H52" s="19"/>
      <c r="I52" s="245"/>
    </row>
    <row r="53" spans="2:9" ht="31.5" customHeight="1" x14ac:dyDescent="0.2">
      <c r="B53" s="213" t="s">
        <v>186</v>
      </c>
      <c r="C53" s="256" t="s">
        <v>191</v>
      </c>
      <c r="D53" s="59"/>
      <c r="E53" s="57">
        <f>MAX(E54,H54)</f>
        <v>1</v>
      </c>
      <c r="F53" s="5"/>
      <c r="G53" s="70"/>
      <c r="H53" s="7"/>
      <c r="I53" s="263" t="s">
        <v>234</v>
      </c>
    </row>
    <row r="54" spans="2:9" ht="22.5" customHeight="1" x14ac:dyDescent="0.2">
      <c r="B54" s="214"/>
      <c r="C54" s="257"/>
      <c r="E54" s="18"/>
      <c r="F54" s="20"/>
      <c r="G54" s="68">
        <f>IF('V Calculo'!H54="não observado",1,IF('V Calculo'!H54="emergente",2,IF('V Calculo'!H54="dominado",3,0)))</f>
        <v>0</v>
      </c>
      <c r="H54" s="73">
        <f>IF('V - S. CONCRETOS'!H54="não observado",1,IF('V - S. CONCRETOS'!H54="emergente",2,IF('V - S. CONCRETOS'!H54="dominado",3,0)))</f>
        <v>1</v>
      </c>
      <c r="I54" s="215"/>
    </row>
    <row r="55" spans="2:9" ht="24.75" customHeight="1" x14ac:dyDescent="0.2">
      <c r="B55" s="219"/>
      <c r="C55" s="258"/>
      <c r="D55" s="61"/>
      <c r="E55" s="19"/>
      <c r="F55" s="19"/>
      <c r="G55" s="71"/>
      <c r="H55" s="19"/>
      <c r="I55" s="245"/>
    </row>
    <row r="56" spans="2:9" ht="20.25" customHeight="1" x14ac:dyDescent="0.2">
      <c r="B56" s="213" t="s">
        <v>192</v>
      </c>
      <c r="C56" s="256" t="s">
        <v>194</v>
      </c>
      <c r="D56" s="59"/>
      <c r="E56" s="57">
        <f>MAX(E57,H57)</f>
        <v>1</v>
      </c>
      <c r="F56" s="104"/>
      <c r="G56" s="70"/>
      <c r="H56" s="7"/>
      <c r="I56" s="263" t="s">
        <v>235</v>
      </c>
    </row>
    <row r="57" spans="2:9" ht="20.25" customHeight="1" x14ac:dyDescent="0.2">
      <c r="B57" s="214"/>
      <c r="C57" s="257"/>
      <c r="D57" s="68"/>
      <c r="E57" s="18"/>
      <c r="F57" s="20"/>
      <c r="G57" s="68">
        <f>IF('V Calculo'!H57="não observado",1,IF('V Calculo'!H57="emergente",2,IF('V Calculo'!H57="dominado",3,0)))</f>
        <v>0</v>
      </c>
      <c r="H57" s="73">
        <f>IF('V - S. CONCRETOS'!H57="não observado",1,IF('V - S. CONCRETOS'!H57="emergente",2,IF('V - S. CONCRETOS'!H57="dominado",3,0)))</f>
        <v>1</v>
      </c>
      <c r="I57" s="215"/>
    </row>
    <row r="58" spans="2:9" ht="17.25" customHeight="1" x14ac:dyDescent="0.2">
      <c r="B58" s="219"/>
      <c r="C58" s="258"/>
      <c r="D58" s="61"/>
      <c r="E58" s="19"/>
      <c r="F58" s="19"/>
      <c r="G58" s="71"/>
      <c r="H58" s="19"/>
      <c r="I58" s="245"/>
    </row>
    <row r="59" spans="2:9" ht="20.25" customHeight="1" x14ac:dyDescent="0.2">
      <c r="B59" s="213" t="s">
        <v>193</v>
      </c>
      <c r="C59" s="256" t="s">
        <v>194</v>
      </c>
      <c r="D59" s="59"/>
      <c r="E59" s="57">
        <f>MAX(E60,H60)</f>
        <v>1</v>
      </c>
      <c r="F59" s="104"/>
      <c r="G59" s="70"/>
      <c r="H59" s="7"/>
      <c r="I59" s="263" t="s">
        <v>236</v>
      </c>
    </row>
    <row r="60" spans="2:9" ht="20.25" customHeight="1" x14ac:dyDescent="0.2">
      <c r="B60" s="214"/>
      <c r="C60" s="257"/>
      <c r="D60" s="68"/>
      <c r="E60" s="18"/>
      <c r="F60" s="20"/>
      <c r="G60" s="68">
        <f>IF('V Calculo'!H60="não observado",1,IF('V Calculo'!H60="emergente",2,IF('V Calculo'!H60="dominado",3,0)))</f>
        <v>0</v>
      </c>
      <c r="H60" s="73">
        <f>IF('V - S. CONCRETOS'!H60="não observado",1,IF('V - S. CONCRETOS'!H60="emergente",2,IF('V - S. CONCRETOS'!H60="dominado",3,0)))</f>
        <v>1</v>
      </c>
      <c r="I60" s="215"/>
    </row>
    <row r="61" spans="2:9" ht="17.25" customHeight="1" x14ac:dyDescent="0.2">
      <c r="B61" s="219"/>
      <c r="C61" s="258"/>
      <c r="D61" s="61"/>
      <c r="E61" s="19"/>
      <c r="F61" s="19"/>
      <c r="G61" s="71"/>
      <c r="H61" s="19"/>
      <c r="I61" s="245"/>
    </row>
    <row r="62" spans="2:9" ht="7.5" customHeight="1" x14ac:dyDescent="0.2">
      <c r="B62" s="213" t="s">
        <v>237</v>
      </c>
      <c r="C62" s="256" t="s">
        <v>242</v>
      </c>
      <c r="D62" s="59"/>
      <c r="E62" s="57">
        <f>MAX(E63:E64,H63:H64)</f>
        <v>1</v>
      </c>
      <c r="F62" s="6"/>
      <c r="G62" s="70"/>
      <c r="H62" s="7"/>
      <c r="I62" s="270" t="s">
        <v>239</v>
      </c>
    </row>
    <row r="63" spans="2:9" ht="24.75" customHeight="1" x14ac:dyDescent="0.2">
      <c r="B63" s="214"/>
      <c r="C63" s="257"/>
      <c r="E63" s="73">
        <f>IF('V - S. CONCRETOS'!E63="não observado",1,IF('V - S. CONCRETOS'!E63="emergente",2,IF('V - S. CONCRETOS'!E63="dominado",3,0)))</f>
        <v>1</v>
      </c>
      <c r="F63" s="18" t="s">
        <v>238</v>
      </c>
      <c r="G63" s="68">
        <f>IF('V Calculo'!H63="não observado",1,IF('V Calculo'!H63="emergente",2,IF('V Calculo'!H63="dominado",3,0)))</f>
        <v>0</v>
      </c>
      <c r="H63" s="73">
        <f>IF('V - S. CONCRETOS'!H63="não observado",1,IF('V - S. CONCRETOS'!H63="emergente",2,IF('V - S. CONCRETOS'!H63="dominado",3,0)))</f>
        <v>1</v>
      </c>
      <c r="I63" s="271"/>
    </row>
    <row r="64" spans="2:9" ht="22.5" customHeight="1" x14ac:dyDescent="0.2">
      <c r="B64" s="214"/>
      <c r="C64" s="257"/>
      <c r="D64" s="68"/>
      <c r="E64" s="18"/>
      <c r="F64" s="20"/>
      <c r="G64" s="68">
        <f>IF('V Calculo'!H64="não observado",1,IF('V Calculo'!H64="emergente",2,IF('V Calculo'!H64="dominado",3,0)))</f>
        <v>0</v>
      </c>
      <c r="H64" s="73">
        <f>IF('V - S. CONCRETOS'!H64="não observado",1,IF('V - S. CONCRETOS'!H64="emergente",2,IF('V - S. CONCRETOS'!H64="dominado",3,0)))</f>
        <v>1</v>
      </c>
      <c r="I64" s="20" t="s">
        <v>240</v>
      </c>
    </row>
    <row r="65" spans="2:9" ht="13.5" customHeight="1" x14ac:dyDescent="0.2">
      <c r="B65" s="219"/>
      <c r="C65" s="258"/>
      <c r="D65" s="61"/>
      <c r="E65" s="19"/>
      <c r="F65" s="19"/>
      <c r="G65" s="71"/>
      <c r="H65" s="19"/>
      <c r="I65" s="107"/>
    </row>
    <row r="66" spans="2:9" ht="21.75" customHeight="1" x14ac:dyDescent="0.2">
      <c r="B66" s="213" t="s">
        <v>241</v>
      </c>
      <c r="C66" s="256" t="s">
        <v>243</v>
      </c>
      <c r="D66" s="59"/>
      <c r="E66" s="57">
        <f>MAX(E67:E68,H67:H68)</f>
        <v>1</v>
      </c>
      <c r="F66" s="6"/>
      <c r="G66" s="70"/>
      <c r="H66" s="7"/>
      <c r="I66" s="270" t="s">
        <v>245</v>
      </c>
    </row>
    <row r="67" spans="2:9" ht="24.75" customHeight="1" x14ac:dyDescent="0.2">
      <c r="B67" s="214"/>
      <c r="C67" s="257"/>
      <c r="E67" s="73">
        <f>IF('V - S. CONCRETOS'!E67="não observado",1,IF('V - S. CONCRETOS'!E67="emergente",2,IF('V - S. CONCRETOS'!E67="dominado",3,0)))</f>
        <v>1</v>
      </c>
      <c r="F67" s="18" t="s">
        <v>244</v>
      </c>
      <c r="G67" s="68">
        <f>IF('V Calculo'!H67="não observado",1,IF('V Calculo'!H67="emergente",2,IF('V Calculo'!H67="dominado",3,0)))</f>
        <v>0</v>
      </c>
      <c r="H67" s="73">
        <f>IF('V - S. CONCRETOS'!H67="não observado",1,IF('V - S. CONCRETOS'!H67="emergente",2,IF('V - S. CONCRETOS'!H67="dominado",3,0)))</f>
        <v>1</v>
      </c>
      <c r="I67" s="271"/>
    </row>
    <row r="68" spans="2:9" ht="22.5" customHeight="1" x14ac:dyDescent="0.2">
      <c r="B68" s="214"/>
      <c r="C68" s="257"/>
      <c r="D68" s="68"/>
      <c r="E68" s="18"/>
      <c r="F68" s="20"/>
      <c r="G68" s="68">
        <f>IF('V Calculo'!H68="não observado",1,IF('V Calculo'!H68="emergente",2,IF('V Calculo'!H68="dominado",3,0)))</f>
        <v>0</v>
      </c>
      <c r="H68" s="73">
        <f>IF('V - S. CONCRETOS'!H68="não observado",1,IF('V - S. CONCRETOS'!H68="emergente",2,IF('V - S. CONCRETOS'!H68="dominado",3,0)))</f>
        <v>1</v>
      </c>
      <c r="I68" s="259" t="s">
        <v>246</v>
      </c>
    </row>
    <row r="69" spans="2:9" ht="9.75" customHeight="1" x14ac:dyDescent="0.2">
      <c r="B69" s="219"/>
      <c r="C69" s="258"/>
      <c r="D69" s="61"/>
      <c r="E69" s="19"/>
      <c r="F69" s="19"/>
      <c r="G69" s="71"/>
      <c r="H69" s="19"/>
      <c r="I69" s="260"/>
    </row>
    <row r="70" spans="2:9" ht="27.75" customHeight="1" x14ac:dyDescent="0.2">
      <c r="B70" s="262" t="s">
        <v>247</v>
      </c>
      <c r="C70" s="262"/>
      <c r="D70" s="262"/>
      <c r="E70" s="262"/>
      <c r="F70" s="262"/>
      <c r="G70" s="262"/>
      <c r="H70" s="262"/>
      <c r="I70" s="262"/>
    </row>
    <row r="72" spans="2:9" x14ac:dyDescent="0.2">
      <c r="E72" s="1">
        <f>(H5+H6+H9+H10+H11+E14+H14+H15+H16+E19+H19+H20+H21+E24+H24+H25+H26+E29+H29+H30+H31+E34+H34+H35+H36+H39+H42+H45+H48+H51+H54+H57+H60+E63+H63+H64+E67+H67+H68)/39</f>
        <v>1</v>
      </c>
    </row>
  </sheetData>
  <protectedRanges>
    <protectedRange sqref="E20 E25 E30 E15 E35" name="Intervalo2"/>
    <protectedRange sqref="H5:H6 H9:H11 E14 H14:H16 H19:H21 E19 E24 H24:H26 E29 E34 H29:H31 H34:H36 H42 H48 H51 H54 H57 H60 H63:H64 E63 E67 H67:H68 H45 H39" name="B1"/>
  </protectedRanges>
  <mergeCells count="48">
    <mergeCell ref="B8:B11"/>
    <mergeCell ref="C8:C12"/>
    <mergeCell ref="B1:I2"/>
    <mergeCell ref="D3:F3"/>
    <mergeCell ref="G3:I3"/>
    <mergeCell ref="B4:B6"/>
    <mergeCell ref="C4:C7"/>
    <mergeCell ref="B13:B17"/>
    <mergeCell ref="C13:C17"/>
    <mergeCell ref="F13:F14"/>
    <mergeCell ref="I16:I17"/>
    <mergeCell ref="B18:B22"/>
    <mergeCell ref="C18:C22"/>
    <mergeCell ref="B23:B27"/>
    <mergeCell ref="C23:C27"/>
    <mergeCell ref="B28:B32"/>
    <mergeCell ref="C28:C32"/>
    <mergeCell ref="B33:B37"/>
    <mergeCell ref="C33:C37"/>
    <mergeCell ref="B38:B40"/>
    <mergeCell ref="C38:C40"/>
    <mergeCell ref="B41:B43"/>
    <mergeCell ref="C41:C43"/>
    <mergeCell ref="B44:B46"/>
    <mergeCell ref="C44:C46"/>
    <mergeCell ref="I44:I46"/>
    <mergeCell ref="B47:B49"/>
    <mergeCell ref="C47:C49"/>
    <mergeCell ref="B50:B52"/>
    <mergeCell ref="C50:C52"/>
    <mergeCell ref="I50:I52"/>
    <mergeCell ref="B53:B55"/>
    <mergeCell ref="C53:C55"/>
    <mergeCell ref="I53:I55"/>
    <mergeCell ref="B56:B58"/>
    <mergeCell ref="C56:C58"/>
    <mergeCell ref="I56:I58"/>
    <mergeCell ref="B59:B61"/>
    <mergeCell ref="C59:C61"/>
    <mergeCell ref="I59:I61"/>
    <mergeCell ref="B62:B65"/>
    <mergeCell ref="C62:C65"/>
    <mergeCell ref="I62:I63"/>
    <mergeCell ref="B66:B69"/>
    <mergeCell ref="C66:C69"/>
    <mergeCell ref="I66:I67"/>
    <mergeCell ref="I68:I69"/>
    <mergeCell ref="B70:I70"/>
  </mergeCells>
  <conditionalFormatting sqref="M4">
    <cfRule type="colorScale" priority="70">
      <colorScale>
        <cfvo type="min"/>
        <cfvo type="percentile" val="50"/>
        <cfvo type="max"/>
        <color rgb="FF92D050"/>
        <color theme="5" tint="0.39997558519241921"/>
        <color rgb="FFFFC000"/>
      </colorScale>
    </cfRule>
  </conditionalFormatting>
  <conditionalFormatting sqref="E15">
    <cfRule type="containsText" dxfId="17" priority="61" operator="containsText" text="DOMINADO">
      <formula>NOT(ISERROR(SEARCH("DOMINADO",E15)))</formula>
    </cfRule>
    <cfRule type="containsText" dxfId="16" priority="62" operator="containsText" text="EMERGENTE">
      <formula>NOT(ISERROR(SEARCH("EMERGENTE",E15)))</formula>
    </cfRule>
    <cfRule type="containsText" dxfId="15" priority="63" operator="containsText" text="NÃO OBSERVADO">
      <formula>NOT(ISERROR(SEARCH("NÃO OBSERVADO",E15)))</formula>
    </cfRule>
  </conditionalFormatting>
  <conditionalFormatting sqref="E20">
    <cfRule type="containsText" dxfId="14" priority="55" operator="containsText" text="DOMINADO">
      <formula>NOT(ISERROR(SEARCH("DOMINADO",E20)))</formula>
    </cfRule>
    <cfRule type="containsText" dxfId="13" priority="56" operator="containsText" text="EMERGENTE">
      <formula>NOT(ISERROR(SEARCH("EMERGENTE",E20)))</formula>
    </cfRule>
    <cfRule type="containsText" dxfId="12" priority="57" operator="containsText" text="NÃO OBSERVADO">
      <formula>NOT(ISERROR(SEARCH("NÃO OBSERVADO",E20)))</formula>
    </cfRule>
  </conditionalFormatting>
  <conditionalFormatting sqref="E25">
    <cfRule type="containsText" dxfId="11" priority="49" operator="containsText" text="DOMINADO">
      <formula>NOT(ISERROR(SEARCH("DOMINADO",E25)))</formula>
    </cfRule>
    <cfRule type="containsText" dxfId="10" priority="50" operator="containsText" text="EMERGENTE">
      <formula>NOT(ISERROR(SEARCH("EMERGENTE",E25)))</formula>
    </cfRule>
    <cfRule type="containsText" dxfId="9" priority="51" operator="containsText" text="NÃO OBSERVADO">
      <formula>NOT(ISERROR(SEARCH("NÃO OBSERVADO",E25)))</formula>
    </cfRule>
  </conditionalFormatting>
  <conditionalFormatting sqref="E30">
    <cfRule type="containsText" dxfId="8" priority="43" operator="containsText" text="DOMINADO">
      <formula>NOT(ISERROR(SEARCH("DOMINADO",E30)))</formula>
    </cfRule>
    <cfRule type="containsText" dxfId="7" priority="44" operator="containsText" text="EMERGENTE">
      <formula>NOT(ISERROR(SEARCH("EMERGENTE",E30)))</formula>
    </cfRule>
    <cfRule type="containsText" dxfId="6" priority="45" operator="containsText" text="NÃO OBSERVADO">
      <formula>NOT(ISERROR(SEARCH("NÃO OBSERVADO",E30)))</formula>
    </cfRule>
  </conditionalFormatting>
  <conditionalFormatting sqref="E35">
    <cfRule type="containsText" dxfId="5" priority="19" operator="containsText" text="DOMINADO">
      <formula>NOT(ISERROR(SEARCH("DOMINADO",E35)))</formula>
    </cfRule>
    <cfRule type="containsText" dxfId="4" priority="20" operator="containsText" text="EMERGENTE">
      <formula>NOT(ISERROR(SEARCH("EMERGENTE",E35)))</formula>
    </cfRule>
    <cfRule type="containsText" dxfId="3" priority="21" operator="containsText" text="NÃO OBSERVADO">
      <formula>NOT(ISERROR(SEARCH("NÃO OBSERVADO",E35)))</formula>
    </cfRule>
  </conditionalFormatting>
  <dataValidations count="1">
    <dataValidation type="list" allowBlank="1" showInputMessage="1" showErrorMessage="1" sqref="E25 E15 E30 E20 M4:M5 E35" xr:uid="{8002848F-94AC-4A37-97FA-54FC96F99455}">
      <formula1>$M$4:$M$5</formula1>
    </dataValidation>
  </dataValidations>
  <pageMargins left="0.23622047244094491" right="0.23622047244094491" top="0.74803149606299213" bottom="0.74803149606299213" header="0.31496062992125984" footer="0.31496062992125984"/>
  <pageSetup paperSize="9" orientation="landscape" r:id="rId1"/>
  <rowBreaks count="3" manualBreakCount="3">
    <brk id="22" min="1" max="8" man="1"/>
    <brk id="40" min="1" max="8" man="1"/>
    <brk id="55" min="1" max="8"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727A2-6F88-4D1F-9997-475EEED3152B}">
  <sheetPr codeName="Planilha15">
    <tabColor rgb="FF00B0F0"/>
  </sheetPr>
  <dimension ref="A1:BC124"/>
  <sheetViews>
    <sheetView showGridLines="0" topLeftCell="B1" workbookViewId="0">
      <selection activeCell="S32" sqref="S32:S33"/>
    </sheetView>
  </sheetViews>
  <sheetFormatPr defaultColWidth="9.140625" defaultRowHeight="14.25" x14ac:dyDescent="0.2"/>
  <cols>
    <col min="1" max="1" width="2" style="2" customWidth="1"/>
    <col min="2" max="2" width="10.140625" style="2" customWidth="1"/>
    <col min="3" max="3" width="53.28515625" style="2" customWidth="1"/>
    <col min="4" max="4" width="0.85546875" style="72" customWidth="1"/>
    <col min="5" max="5" width="7.42578125" style="2" customWidth="1"/>
    <col min="6" max="6" width="70.85546875" style="2" customWidth="1"/>
    <col min="7" max="9" width="9.140625" style="2"/>
    <col min="10" max="10" width="13.7109375" style="48" customWidth="1"/>
    <col min="11" max="16384" width="9.140625" style="2"/>
  </cols>
  <sheetData>
    <row r="1" spans="2:55" ht="86.25" customHeight="1" x14ac:dyDescent="0.2">
      <c r="B1" s="273"/>
      <c r="C1" s="274"/>
      <c r="D1" s="274"/>
      <c r="E1" s="274"/>
      <c r="F1" s="275"/>
      <c r="G1" s="137"/>
      <c r="H1" s="137"/>
      <c r="I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row>
    <row r="2" spans="2:55" ht="29.25" customHeight="1" x14ac:dyDescent="0.2">
      <c r="B2" s="28" t="s">
        <v>250</v>
      </c>
      <c r="C2" s="28" t="s">
        <v>251</v>
      </c>
      <c r="D2" s="222" t="s">
        <v>252</v>
      </c>
      <c r="E2" s="223"/>
      <c r="F2" s="224"/>
      <c r="G2" s="137"/>
      <c r="H2" s="137"/>
      <c r="I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row>
    <row r="3" spans="2:55" ht="6.75" customHeight="1" x14ac:dyDescent="0.2">
      <c r="B3" s="213" t="s">
        <v>101</v>
      </c>
      <c r="C3" s="256" t="s">
        <v>212</v>
      </c>
      <c r="D3" s="70"/>
      <c r="E3" s="57">
        <f>MAX(E4:E8)</f>
        <v>1</v>
      </c>
      <c r="F3" s="104"/>
      <c r="G3" s="137"/>
      <c r="H3" s="137"/>
      <c r="I3" s="137"/>
      <c r="J3" s="48" t="s">
        <v>8</v>
      </c>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row>
    <row r="4" spans="2:55" ht="25.5" customHeight="1" x14ac:dyDescent="0.2">
      <c r="B4" s="214"/>
      <c r="C4" s="257"/>
      <c r="D4" s="106"/>
      <c r="E4" s="73">
        <f>IF('VI - S. ABSTRATOS'!E4="não observado",1,IF('VI - S. ABSTRATOS'!E4="emergente",2,IF('VI - S. ABSTRATOS'!E4="dominado",3,0)))</f>
        <v>1</v>
      </c>
      <c r="F4" s="132" t="s">
        <v>254</v>
      </c>
      <c r="G4" s="137"/>
      <c r="H4" s="137"/>
      <c r="I4" s="137"/>
      <c r="J4" s="49" t="s">
        <v>5</v>
      </c>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row>
    <row r="5" spans="2:55" ht="25.5" customHeight="1" x14ac:dyDescent="0.2">
      <c r="B5" s="214"/>
      <c r="C5" s="257"/>
      <c r="D5" s="106"/>
      <c r="E5" s="73">
        <f>IF('VI - S. ABSTRATOS'!E5="não observado",1,IF('VI - S. ABSTRATOS'!E5="emergente",2,IF('VI - S. ABSTRATOS'!E5="dominado",3,0)))</f>
        <v>1</v>
      </c>
      <c r="F5" s="132" t="s">
        <v>255</v>
      </c>
      <c r="G5" s="137"/>
      <c r="H5" s="137"/>
      <c r="I5" s="137"/>
      <c r="J5" s="50" t="s">
        <v>6</v>
      </c>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row>
    <row r="6" spans="2:55" ht="25.5" customHeight="1" x14ac:dyDescent="0.2">
      <c r="B6" s="214"/>
      <c r="C6" s="257"/>
      <c r="D6" s="106"/>
      <c r="E6" s="73">
        <f>IF('VI - S. ABSTRATOS'!E6="não observado",1,IF('VI - S. ABSTRATOS'!E6="emergente",2,IF('VI - S. ABSTRATOS'!E6="dominado",3,0)))</f>
        <v>1</v>
      </c>
      <c r="F6" s="132" t="s">
        <v>257</v>
      </c>
      <c r="G6" s="137"/>
      <c r="H6" s="137"/>
      <c r="I6" s="137"/>
      <c r="J6" s="51" t="s">
        <v>7</v>
      </c>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row>
    <row r="7" spans="2:55" ht="25.5" customHeight="1" x14ac:dyDescent="0.2">
      <c r="B7" s="214"/>
      <c r="C7" s="257"/>
      <c r="D7" s="106"/>
      <c r="E7" s="73">
        <f>IF('VI - S. ABSTRATOS'!E7="não observado",1,IF('VI - S. ABSTRATOS'!E7="emergente",2,IF('VI - S. ABSTRATOS'!E7="dominado",3,0)))</f>
        <v>1</v>
      </c>
      <c r="F7" s="132" t="s">
        <v>258</v>
      </c>
      <c r="G7" s="137"/>
      <c r="H7" s="137"/>
      <c r="I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row>
    <row r="8" spans="2:55" ht="25.5" customHeight="1" x14ac:dyDescent="0.2">
      <c r="B8" s="214"/>
      <c r="C8" s="257"/>
      <c r="D8" s="106"/>
      <c r="E8" s="73">
        <f>IF('VI - S. ABSTRATOS'!E8="não observado",1,IF('VI - S. ABSTRATOS'!E8="emergente",2,IF('VI - S. ABSTRATOS'!E8="dominado",3,0)))</f>
        <v>1</v>
      </c>
      <c r="F8" s="132" t="s">
        <v>259</v>
      </c>
      <c r="G8" s="137"/>
      <c r="H8" s="137"/>
      <c r="I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row>
    <row r="9" spans="2:55" ht="6.75" customHeight="1" x14ac:dyDescent="0.2">
      <c r="B9" s="46"/>
      <c r="C9" s="258"/>
      <c r="D9" s="71"/>
      <c r="E9" s="19"/>
      <c r="F9" s="133"/>
      <c r="G9" s="137"/>
      <c r="H9" s="137"/>
      <c r="I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c r="BB9" s="137"/>
      <c r="BC9" s="137"/>
    </row>
    <row r="10" spans="2:55" ht="6.75" customHeight="1" x14ac:dyDescent="0.2">
      <c r="B10" s="213" t="s">
        <v>102</v>
      </c>
      <c r="C10" s="256" t="s">
        <v>170</v>
      </c>
      <c r="D10" s="70"/>
      <c r="E10" s="57">
        <f>MAX(E11:E15)</f>
        <v>1</v>
      </c>
      <c r="F10" s="104"/>
      <c r="G10" s="137"/>
      <c r="H10" s="137"/>
      <c r="I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row>
    <row r="11" spans="2:55" ht="25.5" customHeight="1" x14ac:dyDescent="0.2">
      <c r="B11" s="214"/>
      <c r="C11" s="257"/>
      <c r="D11" s="68">
        <f>IF('VI Caculo'!E11="não observado",1,IF('VI Caculo'!E11="emergente",2,IF('VI Caculo'!E11="dominado",3,0)))</f>
        <v>0</v>
      </c>
      <c r="E11" s="73">
        <f>IF('VI - S. ABSTRATOS'!E11="não observado",1,IF('VI - S. ABSTRATOS'!E11="emergente",2,IF('VI - S. ABSTRATOS'!E11="dominado",3,0)))</f>
        <v>1</v>
      </c>
      <c r="F11" s="132" t="s">
        <v>331</v>
      </c>
      <c r="G11" s="137"/>
      <c r="H11" s="137"/>
      <c r="I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row>
    <row r="12" spans="2:55" ht="25.5" customHeight="1" x14ac:dyDescent="0.2">
      <c r="B12" s="214"/>
      <c r="C12" s="257"/>
      <c r="D12" s="68"/>
      <c r="E12" s="73">
        <f>IF('VI - S. ABSTRATOS'!E12="não observado",1,IF('VI - S. ABSTRATOS'!E12="emergente",2,IF('VI - S. ABSTRATOS'!E12="dominado",3,0)))</f>
        <v>1</v>
      </c>
      <c r="F12" s="132" t="s">
        <v>260</v>
      </c>
      <c r="G12" s="137"/>
      <c r="H12" s="137"/>
      <c r="I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row>
    <row r="13" spans="2:55" ht="25.5" customHeight="1" x14ac:dyDescent="0.2">
      <c r="B13" s="214"/>
      <c r="C13" s="257"/>
      <c r="D13" s="68"/>
      <c r="E13" s="73">
        <f>IF('VI - S. ABSTRATOS'!E13="não observado",1,IF('VI - S. ABSTRATOS'!E13="emergente",2,IF('VI - S. ABSTRATOS'!E13="dominado",3,0)))</f>
        <v>1</v>
      </c>
      <c r="F13" s="132" t="s">
        <v>261</v>
      </c>
      <c r="G13" s="137"/>
      <c r="H13" s="137"/>
      <c r="I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row>
    <row r="14" spans="2:55" ht="24" customHeight="1" x14ac:dyDescent="0.2">
      <c r="B14" s="214"/>
      <c r="C14" s="257"/>
      <c r="D14" s="68">
        <f>IF('VI Caculo'!E14="não observado",1,IF('VI Caculo'!E14="emergente",2,IF('VI Caculo'!E14="dominado",3,0)))</f>
        <v>0</v>
      </c>
      <c r="E14" s="73">
        <f>IF('VI - S. ABSTRATOS'!E14="não observado",1,IF('VI - S. ABSTRATOS'!E14="emergente",2,IF('VI - S. ABSTRATOS'!E14="dominado",3,0)))</f>
        <v>1</v>
      </c>
      <c r="F14" s="132" t="s">
        <v>262</v>
      </c>
      <c r="G14" s="137"/>
      <c r="H14" s="137"/>
      <c r="I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row>
    <row r="15" spans="2:55" ht="25.5" customHeight="1" x14ac:dyDescent="0.2">
      <c r="B15" s="214"/>
      <c r="C15" s="257"/>
      <c r="D15" s="68"/>
      <c r="E15" s="73">
        <f>IF('VI - S. ABSTRATOS'!E15="não observado",1,IF('VI - S. ABSTRATOS'!E15="emergente",2,IF('VI - S. ABSTRATOS'!E15="dominado",3,0)))</f>
        <v>1</v>
      </c>
      <c r="F15" s="132" t="s">
        <v>263</v>
      </c>
      <c r="G15" s="137"/>
      <c r="H15" s="137"/>
      <c r="I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row>
    <row r="16" spans="2:55" ht="6.75" customHeight="1" x14ac:dyDescent="0.2">
      <c r="B16" s="46"/>
      <c r="C16" s="258"/>
      <c r="D16" s="71"/>
      <c r="E16" s="19"/>
      <c r="F16" s="133"/>
      <c r="G16" s="137"/>
      <c r="H16" s="137"/>
      <c r="I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row>
    <row r="17" spans="2:55" ht="6.75" customHeight="1" x14ac:dyDescent="0.2">
      <c r="B17" s="213" t="s">
        <v>103</v>
      </c>
      <c r="C17" s="256" t="s">
        <v>171</v>
      </c>
      <c r="D17" s="70"/>
      <c r="E17" s="57">
        <f>MAX(E18:E22)</f>
        <v>1</v>
      </c>
      <c r="F17" s="104"/>
      <c r="G17" s="137"/>
      <c r="H17" s="137"/>
      <c r="I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row>
    <row r="18" spans="2:55" ht="22.5" customHeight="1" x14ac:dyDescent="0.2">
      <c r="B18" s="214"/>
      <c r="C18" s="257"/>
      <c r="D18" s="68">
        <f>IF('VI Caculo'!E18="não observado",1,IF('VI Caculo'!E18="emergente",2,IF('VI Caculo'!E18="dominado",3,0)))</f>
        <v>0</v>
      </c>
      <c r="E18" s="73">
        <f>IF('VI - S. ABSTRATOS'!E18="não observado",1,IF('VI - S. ABSTRATOS'!E18="emergente",2,IF('VI - S. ABSTRATOS'!E18="dominado",3,0)))</f>
        <v>1</v>
      </c>
      <c r="F18" s="132" t="s">
        <v>264</v>
      </c>
      <c r="G18" s="137"/>
      <c r="H18" s="137"/>
      <c r="I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row>
    <row r="19" spans="2:55" ht="22.5" customHeight="1" x14ac:dyDescent="0.2">
      <c r="B19" s="214"/>
      <c r="C19" s="257"/>
      <c r="D19" s="68"/>
      <c r="E19" s="73">
        <f>IF('VI - S. ABSTRATOS'!E19="não observado",1,IF('VI - S. ABSTRATOS'!E19="emergente",2,IF('VI - S. ABSTRATOS'!E19="dominado",3,0)))</f>
        <v>1</v>
      </c>
      <c r="F19" s="132" t="s">
        <v>265</v>
      </c>
      <c r="G19" s="137"/>
      <c r="H19" s="137"/>
      <c r="I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row>
    <row r="20" spans="2:55" ht="22.5" customHeight="1" x14ac:dyDescent="0.2">
      <c r="B20" s="214"/>
      <c r="C20" s="257"/>
      <c r="D20" s="68"/>
      <c r="E20" s="73">
        <f>IF('VI - S. ABSTRATOS'!E20="não observado",1,IF('VI - S. ABSTRATOS'!E20="emergente",2,IF('VI - S. ABSTRATOS'!E20="dominado",3,0)))</f>
        <v>1</v>
      </c>
      <c r="F20" s="132" t="s">
        <v>266</v>
      </c>
      <c r="G20" s="137"/>
      <c r="H20" s="137"/>
      <c r="I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row>
    <row r="21" spans="2:55" ht="22.5" customHeight="1" x14ac:dyDescent="0.2">
      <c r="B21" s="214"/>
      <c r="C21" s="257"/>
      <c r="D21" s="68"/>
      <c r="E21" s="73">
        <f>IF('VI - S. ABSTRATOS'!E21="não observado",1,IF('VI - S. ABSTRATOS'!E21="emergente",2,IF('VI - S. ABSTRATOS'!E21="dominado",3,0)))</f>
        <v>1</v>
      </c>
      <c r="F21" s="132" t="s">
        <v>267</v>
      </c>
      <c r="G21" s="137"/>
      <c r="H21" s="137"/>
      <c r="I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row>
    <row r="22" spans="2:55" ht="22.5" customHeight="1" x14ac:dyDescent="0.2">
      <c r="B22" s="214"/>
      <c r="C22" s="257"/>
      <c r="D22" s="68">
        <f>IF('VI Caculo'!E22="não observado",1,IF('VI Caculo'!E22="emergente",2,IF('VI Caculo'!E22="dominado",3,0)))</f>
        <v>0</v>
      </c>
      <c r="E22" s="73">
        <f>IF('VI - S. ABSTRATOS'!E22="não observado",1,IF('VI - S. ABSTRATOS'!E22="emergente",2,IF('VI - S. ABSTRATOS'!E22="dominado",3,0)))</f>
        <v>1</v>
      </c>
      <c r="F22" s="132" t="s">
        <v>268</v>
      </c>
      <c r="G22" s="137"/>
      <c r="H22" s="137"/>
      <c r="I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row>
    <row r="23" spans="2:55" ht="6.75" customHeight="1" x14ac:dyDescent="0.2">
      <c r="B23" s="219"/>
      <c r="C23" s="258"/>
      <c r="D23" s="71"/>
      <c r="E23" s="19"/>
      <c r="F23" s="21"/>
      <c r="G23" s="137"/>
      <c r="H23" s="137"/>
      <c r="I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row>
    <row r="24" spans="2:55" ht="6.75" customHeight="1" x14ac:dyDescent="0.2">
      <c r="B24" s="213" t="s">
        <v>104</v>
      </c>
      <c r="C24" s="256" t="s">
        <v>174</v>
      </c>
      <c r="D24" s="70"/>
      <c r="E24" s="57">
        <f>MAX(E25:E29)</f>
        <v>1</v>
      </c>
      <c r="F24" s="77"/>
      <c r="G24" s="137"/>
      <c r="H24" s="137"/>
      <c r="I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row>
    <row r="25" spans="2:55" ht="22.5" customHeight="1" x14ac:dyDescent="0.2">
      <c r="B25" s="214"/>
      <c r="C25" s="257"/>
      <c r="D25" s="68">
        <f>IF('VI Caculo'!E25="não observado",1,IF('VI Caculo'!E25="emergente",2,IF('VI Caculo'!E25="dominado",3,0)))</f>
        <v>0</v>
      </c>
      <c r="E25" s="73">
        <f>IF('VI - S. ABSTRATOS'!E25="não observado",1,IF('VI - S. ABSTRATOS'!E25="emergente",2,IF('VI - S. ABSTRATOS'!E25="dominado",3,0)))</f>
        <v>1</v>
      </c>
      <c r="F25" s="132" t="s">
        <v>269</v>
      </c>
      <c r="G25" s="137"/>
      <c r="H25" s="137"/>
      <c r="I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row>
    <row r="26" spans="2:55" ht="22.5" customHeight="1" x14ac:dyDescent="0.2">
      <c r="B26" s="214"/>
      <c r="C26" s="257"/>
      <c r="D26" s="68"/>
      <c r="E26" s="73">
        <f>IF('VI - S. ABSTRATOS'!E26="não observado",1,IF('VI - S. ABSTRATOS'!E26="emergente",2,IF('VI - S. ABSTRATOS'!E26="dominado",3,0)))</f>
        <v>1</v>
      </c>
      <c r="F26" s="132" t="s">
        <v>270</v>
      </c>
      <c r="G26" s="137"/>
      <c r="H26" s="137"/>
      <c r="I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row>
    <row r="27" spans="2:55" ht="22.5" customHeight="1" x14ac:dyDescent="0.2">
      <c r="B27" s="214"/>
      <c r="C27" s="257"/>
      <c r="D27" s="68"/>
      <c r="E27" s="73">
        <f>IF('VI - S. ABSTRATOS'!E27="não observado",1,IF('VI - S. ABSTRATOS'!E27="emergente",2,IF('VI - S. ABSTRATOS'!E27="dominado",3,0)))</f>
        <v>1</v>
      </c>
      <c r="F27" s="132" t="s">
        <v>271</v>
      </c>
      <c r="G27" s="137"/>
      <c r="H27" s="137"/>
      <c r="I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row>
    <row r="28" spans="2:55" ht="22.5" customHeight="1" x14ac:dyDescent="0.2">
      <c r="B28" s="214"/>
      <c r="C28" s="257"/>
      <c r="D28" s="68"/>
      <c r="E28" s="73">
        <f>IF('VI - S. ABSTRATOS'!E28="não observado",1,IF('VI - S. ABSTRATOS'!E28="emergente",2,IF('VI - S. ABSTRATOS'!E28="dominado",3,0)))</f>
        <v>1</v>
      </c>
      <c r="F28" s="132" t="s">
        <v>267</v>
      </c>
      <c r="G28" s="137"/>
      <c r="H28" s="137"/>
      <c r="I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row>
    <row r="29" spans="2:55" ht="22.5" customHeight="1" x14ac:dyDescent="0.2">
      <c r="B29" s="214"/>
      <c r="C29" s="257"/>
      <c r="D29" s="68">
        <f>IF('VI Caculo'!E29="não observado",1,IF('VI Caculo'!E29="emergente",2,IF('VI Caculo'!E29="dominado",3,0)))</f>
        <v>0</v>
      </c>
      <c r="E29" s="73">
        <f>IF('VI - S. ABSTRATOS'!E29="não observado",1,IF('VI - S. ABSTRATOS'!E29="emergente",2,IF('VI - S. ABSTRATOS'!E29="dominado",3,0)))</f>
        <v>1</v>
      </c>
      <c r="F29" s="132" t="s">
        <v>268</v>
      </c>
      <c r="G29" s="137"/>
      <c r="H29" s="137"/>
      <c r="I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row>
    <row r="30" spans="2:55" ht="6.75" customHeight="1" x14ac:dyDescent="0.2">
      <c r="B30" s="219"/>
      <c r="C30" s="258"/>
      <c r="D30" s="71"/>
      <c r="E30" s="19"/>
      <c r="F30" s="107"/>
      <c r="G30" s="137"/>
      <c r="H30" s="137"/>
      <c r="I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row>
    <row r="31" spans="2:55" ht="6.75" customHeight="1" x14ac:dyDescent="0.2">
      <c r="B31" s="213" t="s">
        <v>135</v>
      </c>
      <c r="C31" s="256" t="s">
        <v>175</v>
      </c>
      <c r="D31" s="70"/>
      <c r="E31" s="57">
        <f>MAX(E32:E36)</f>
        <v>1</v>
      </c>
      <c r="F31" s="77"/>
      <c r="G31" s="137"/>
      <c r="H31" s="137"/>
      <c r="I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row>
    <row r="32" spans="2:55" ht="22.5" customHeight="1" x14ac:dyDescent="0.2">
      <c r="B32" s="214"/>
      <c r="C32" s="257"/>
      <c r="D32" s="68">
        <f>IF('VI Caculo'!E32="não observado",1,IF('VI Caculo'!E32="emergente",2,IF('VI Caculo'!E32="dominado",3,0)))</f>
        <v>0</v>
      </c>
      <c r="E32" s="73">
        <f>IF('VI - S. ABSTRATOS'!E32="não observado",1,IF('VI - S. ABSTRATOS'!E32="emergente",2,IF('VI - S. ABSTRATOS'!E32="dominado",3,0)))</f>
        <v>1</v>
      </c>
      <c r="F32" s="132" t="s">
        <v>272</v>
      </c>
      <c r="G32" s="137"/>
      <c r="H32" s="137"/>
      <c r="I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row>
    <row r="33" spans="2:55" ht="22.5" customHeight="1" x14ac:dyDescent="0.2">
      <c r="B33" s="214"/>
      <c r="C33" s="257"/>
      <c r="D33" s="68"/>
      <c r="E33" s="73">
        <f>IF('VI - S. ABSTRATOS'!E33="não observado",1,IF('VI - S. ABSTRATOS'!E33="emergente",2,IF('VI - S. ABSTRATOS'!E33="dominado",3,0)))</f>
        <v>1</v>
      </c>
      <c r="F33" s="132" t="s">
        <v>273</v>
      </c>
      <c r="G33" s="137"/>
      <c r="H33" s="137"/>
      <c r="I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row>
    <row r="34" spans="2:55" ht="22.5" customHeight="1" x14ac:dyDescent="0.2">
      <c r="B34" s="214"/>
      <c r="C34" s="257"/>
      <c r="D34" s="68"/>
      <c r="E34" s="73">
        <f>IF('VI - S. ABSTRATOS'!E34="não observado",1,IF('VI - S. ABSTRATOS'!E34="emergente",2,IF('VI - S. ABSTRATOS'!E34="dominado",3,0)))</f>
        <v>1</v>
      </c>
      <c r="F34" s="132" t="s">
        <v>274</v>
      </c>
      <c r="G34" s="137"/>
      <c r="H34" s="137"/>
      <c r="I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row>
    <row r="35" spans="2:55" ht="22.5" customHeight="1" x14ac:dyDescent="0.2">
      <c r="B35" s="214"/>
      <c r="C35" s="257"/>
      <c r="D35" s="68"/>
      <c r="E35" s="73">
        <f>IF('VI - S. ABSTRATOS'!E35="não observado",1,IF('VI - S. ABSTRATOS'!E35="emergente",2,IF('VI - S. ABSTRATOS'!E35="dominado",3,0)))</f>
        <v>1</v>
      </c>
      <c r="F35" s="132" t="s">
        <v>275</v>
      </c>
      <c r="G35" s="137"/>
      <c r="H35" s="137"/>
      <c r="I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row>
    <row r="36" spans="2:55" ht="22.5" customHeight="1" x14ac:dyDescent="0.2">
      <c r="B36" s="214"/>
      <c r="C36" s="257"/>
      <c r="D36" s="68">
        <f>IF('VI Caculo'!E36="não observado",1,IF('VI Caculo'!E36="emergente",2,IF('VI Caculo'!E36="dominado",3,0)))</f>
        <v>0</v>
      </c>
      <c r="E36" s="73">
        <f>IF('VI - S. ABSTRATOS'!E36="não observado",1,IF('VI - S. ABSTRATOS'!E36="emergente",2,IF('VI - S. ABSTRATOS'!E36="dominado",3,0)))</f>
        <v>1</v>
      </c>
      <c r="F36" s="132" t="s">
        <v>276</v>
      </c>
      <c r="G36" s="137"/>
      <c r="H36" s="137"/>
      <c r="I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row>
    <row r="37" spans="2:55" ht="6.75" customHeight="1" x14ac:dyDescent="0.2">
      <c r="B37" s="219"/>
      <c r="C37" s="258"/>
      <c r="D37" s="71"/>
      <c r="E37" s="19"/>
      <c r="F37" s="107"/>
      <c r="G37" s="137"/>
      <c r="H37" s="137"/>
      <c r="I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row>
    <row r="38" spans="2:55" ht="6.75" customHeight="1" x14ac:dyDescent="0.2">
      <c r="B38" s="213" t="s">
        <v>138</v>
      </c>
      <c r="C38" s="256" t="s">
        <v>176</v>
      </c>
      <c r="D38" s="70"/>
      <c r="E38" s="57">
        <f>MAX(E39:E43)</f>
        <v>1</v>
      </c>
      <c r="F38" s="77"/>
      <c r="G38" s="137"/>
      <c r="H38" s="137"/>
      <c r="I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row>
    <row r="39" spans="2:55" ht="25.5" customHeight="1" x14ac:dyDescent="0.2">
      <c r="B39" s="214"/>
      <c r="C39" s="257"/>
      <c r="D39" s="68">
        <f>IF('VI Caculo'!E39="não observado",1,IF('VI Caculo'!E39="emergente",2,IF('VI Caculo'!E39="dominado",3,0)))</f>
        <v>0</v>
      </c>
      <c r="E39" s="73">
        <f>IF('VI - S. ABSTRATOS'!E39="não observado",1,IF('VI - S. ABSTRATOS'!E39="emergente",2,IF('VI - S. ABSTRATOS'!E39="dominado",3,0)))</f>
        <v>1</v>
      </c>
      <c r="F39" s="132" t="s">
        <v>277</v>
      </c>
      <c r="G39" s="137"/>
      <c r="H39" s="137"/>
      <c r="I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row>
    <row r="40" spans="2:55" ht="22.5" customHeight="1" x14ac:dyDescent="0.2">
      <c r="B40" s="214"/>
      <c r="C40" s="257"/>
      <c r="D40" s="68"/>
      <c r="E40" s="73">
        <f>IF('VI - S. ABSTRATOS'!E40="não observado",1,IF('VI - S. ABSTRATOS'!E40="emergente",2,IF('VI - S. ABSTRATOS'!E40="dominado",3,0)))</f>
        <v>1</v>
      </c>
      <c r="F40" s="132" t="s">
        <v>278</v>
      </c>
      <c r="G40" s="137"/>
      <c r="H40" s="137"/>
      <c r="I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row>
    <row r="41" spans="2:55" ht="22.5" customHeight="1" x14ac:dyDescent="0.2">
      <c r="B41" s="214"/>
      <c r="C41" s="257"/>
      <c r="D41" s="68"/>
      <c r="E41" s="73">
        <f>IF('VI - S. ABSTRATOS'!E41="não observado",1,IF('VI - S. ABSTRATOS'!E41="emergente",2,IF('VI - S. ABSTRATOS'!E41="dominado",3,0)))</f>
        <v>1</v>
      </c>
      <c r="F41" s="132" t="s">
        <v>279</v>
      </c>
      <c r="G41" s="137"/>
      <c r="H41" s="137"/>
      <c r="I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row>
    <row r="42" spans="2:55" ht="25.5" customHeight="1" x14ac:dyDescent="0.2">
      <c r="B42" s="214"/>
      <c r="C42" s="257"/>
      <c r="D42" s="68"/>
      <c r="E42" s="73">
        <f>IF('VI - S. ABSTRATOS'!E42="não observado",1,IF('VI - S. ABSTRATOS'!E42="emergente",2,IF('VI - S. ABSTRATOS'!E42="dominado",3,0)))</f>
        <v>1</v>
      </c>
      <c r="F42" s="132" t="s">
        <v>280</v>
      </c>
      <c r="G42" s="137"/>
      <c r="H42" s="137"/>
      <c r="I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row>
    <row r="43" spans="2:55" ht="25.5" customHeight="1" x14ac:dyDescent="0.2">
      <c r="B43" s="214"/>
      <c r="C43" s="257"/>
      <c r="D43" s="68">
        <f>IF('VI Caculo'!E43="não observado",1,IF('VI Caculo'!E43="emergente",2,IF('VI Caculo'!E43="dominado",3,0)))</f>
        <v>0</v>
      </c>
      <c r="E43" s="73">
        <f>IF('VI - S. ABSTRATOS'!E43="não observado",1,IF('VI - S. ABSTRATOS'!E43="emergente",2,IF('VI - S. ABSTRATOS'!E43="dominado",3,0)))</f>
        <v>1</v>
      </c>
      <c r="F43" s="132" t="s">
        <v>281</v>
      </c>
      <c r="G43" s="137"/>
      <c r="H43" s="137"/>
      <c r="I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row>
    <row r="44" spans="2:55" ht="6.75" customHeight="1" x14ac:dyDescent="0.2">
      <c r="B44" s="219"/>
      <c r="C44" s="258"/>
      <c r="D44" s="71"/>
      <c r="E44" s="19"/>
      <c r="F44" s="107"/>
      <c r="G44" s="137"/>
      <c r="H44" s="137"/>
      <c r="I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row>
    <row r="45" spans="2:55" ht="6.75" customHeight="1" x14ac:dyDescent="0.2">
      <c r="B45" s="213" t="s">
        <v>226</v>
      </c>
      <c r="C45" s="256" t="s">
        <v>227</v>
      </c>
      <c r="D45" s="70"/>
      <c r="E45" s="57">
        <f>MAX(E46:E50)</f>
        <v>1</v>
      </c>
      <c r="F45" s="77"/>
      <c r="G45" s="137"/>
      <c r="H45" s="137"/>
      <c r="I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row>
    <row r="46" spans="2:55" ht="25.5" customHeight="1" x14ac:dyDescent="0.2">
      <c r="B46" s="214"/>
      <c r="C46" s="257"/>
      <c r="D46" s="68">
        <f>IF('VI Caculo'!E46="não observado",1,IF('VI Caculo'!E46="emergente",2,IF('VI Caculo'!E46="dominado",3,0)))</f>
        <v>0</v>
      </c>
      <c r="E46" s="73">
        <f>IF('VI - S. ABSTRATOS'!E46="não observado",1,IF('VI - S. ABSTRATOS'!E46="emergente",2,IF('VI - S. ABSTRATOS'!E46="dominado",3,0)))</f>
        <v>1</v>
      </c>
      <c r="F46" s="132" t="s">
        <v>282</v>
      </c>
      <c r="G46" s="137"/>
      <c r="H46" s="137"/>
      <c r="I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row>
    <row r="47" spans="2:55" ht="22.5" customHeight="1" x14ac:dyDescent="0.2">
      <c r="B47" s="214"/>
      <c r="C47" s="257"/>
      <c r="D47" s="68"/>
      <c r="E47" s="73">
        <f>IF('VI - S. ABSTRATOS'!E47="não observado",1,IF('VI - S. ABSTRATOS'!E47="emergente",2,IF('VI - S. ABSTRATOS'!E47="dominado",3,0)))</f>
        <v>1</v>
      </c>
      <c r="F47" s="132" t="s">
        <v>283</v>
      </c>
      <c r="G47" s="137"/>
      <c r="H47" s="137"/>
      <c r="I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row>
    <row r="48" spans="2:55" ht="22.5" customHeight="1" x14ac:dyDescent="0.2">
      <c r="B48" s="214"/>
      <c r="C48" s="257"/>
      <c r="D48" s="68"/>
      <c r="E48" s="73">
        <f>IF('VI - S. ABSTRATOS'!E48="não observado",1,IF('VI - S. ABSTRATOS'!E48="emergente",2,IF('VI - S. ABSTRATOS'!E48="dominado",3,0)))</f>
        <v>1</v>
      </c>
      <c r="F48" s="132" t="s">
        <v>284</v>
      </c>
      <c r="G48" s="137"/>
      <c r="H48" s="137"/>
      <c r="I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row>
    <row r="49" spans="2:55" ht="25.5" customHeight="1" x14ac:dyDescent="0.2">
      <c r="B49" s="214"/>
      <c r="C49" s="257"/>
      <c r="D49" s="68"/>
      <c r="E49" s="73">
        <f>IF('VI - S. ABSTRATOS'!E49="não observado",1,IF('VI - S. ABSTRATOS'!E49="emergente",2,IF('VI - S. ABSTRATOS'!E49="dominado",3,0)))</f>
        <v>1</v>
      </c>
      <c r="F49" s="132" t="s">
        <v>285</v>
      </c>
      <c r="G49" s="137"/>
      <c r="H49" s="137"/>
      <c r="I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row>
    <row r="50" spans="2:55" ht="25.5" customHeight="1" x14ac:dyDescent="0.2">
      <c r="B50" s="214"/>
      <c r="C50" s="257"/>
      <c r="D50" s="68">
        <f>IF('VI Caculo'!E50="não observado",1,IF('VI Caculo'!E50="emergente",2,IF('VI Caculo'!E50="dominado",3,0)))</f>
        <v>0</v>
      </c>
      <c r="E50" s="73">
        <f>IF('VI - S. ABSTRATOS'!E50="não observado",1,IF('VI - S. ABSTRATOS'!E50="emergente",2,IF('VI - S. ABSTRATOS'!E50="dominado",3,0)))</f>
        <v>1</v>
      </c>
      <c r="F50" s="132" t="s">
        <v>281</v>
      </c>
      <c r="G50" s="137"/>
      <c r="H50" s="137"/>
      <c r="I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row>
    <row r="51" spans="2:55" ht="6.75" customHeight="1" x14ac:dyDescent="0.2">
      <c r="B51" s="219"/>
      <c r="C51" s="258"/>
      <c r="D51" s="71"/>
      <c r="E51" s="19"/>
      <c r="F51" s="107"/>
      <c r="G51" s="137"/>
      <c r="H51" s="137"/>
      <c r="I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row>
    <row r="52" spans="2:55" ht="6.75" customHeight="1" x14ac:dyDescent="0.2">
      <c r="B52" s="213" t="s">
        <v>142</v>
      </c>
      <c r="C52" s="256" t="s">
        <v>177</v>
      </c>
      <c r="D52" s="70"/>
      <c r="E52" s="57">
        <f>MAX(E53:E57)</f>
        <v>1</v>
      </c>
      <c r="F52" s="134"/>
      <c r="G52" s="137"/>
      <c r="H52" s="137"/>
      <c r="I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row>
    <row r="53" spans="2:55" ht="22.5" customHeight="1" x14ac:dyDescent="0.2">
      <c r="B53" s="214"/>
      <c r="C53" s="257"/>
      <c r="D53" s="68"/>
      <c r="E53" s="73">
        <f>IF('VI - S. ABSTRATOS'!E53="não observado",1,IF('VI - S. ABSTRATOS'!E53="emergente",2,IF('VI - S. ABSTRATOS'!E53="dominado",3,0)))</f>
        <v>1</v>
      </c>
      <c r="F53" s="132" t="s">
        <v>286</v>
      </c>
      <c r="G53" s="137"/>
      <c r="H53" s="137"/>
      <c r="I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row>
    <row r="54" spans="2:55" ht="22.5" customHeight="1" x14ac:dyDescent="0.2">
      <c r="B54" s="214"/>
      <c r="C54" s="257"/>
      <c r="D54" s="68"/>
      <c r="E54" s="73">
        <f>IF('VI - S. ABSTRATOS'!E54="não observado",1,IF('VI - S. ABSTRATOS'!E54="emergente",2,IF('VI - S. ABSTRATOS'!E54="dominado",3,0)))</f>
        <v>1</v>
      </c>
      <c r="F54" s="132" t="s">
        <v>287</v>
      </c>
      <c r="G54" s="137"/>
      <c r="H54" s="137"/>
      <c r="I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row>
    <row r="55" spans="2:55" ht="22.5" customHeight="1" x14ac:dyDescent="0.2">
      <c r="B55" s="214"/>
      <c r="C55" s="257"/>
      <c r="D55" s="68"/>
      <c r="E55" s="73">
        <f>IF('VI - S. ABSTRATOS'!E55="não observado",1,IF('VI - S. ABSTRATOS'!E55="emergente",2,IF('VI - S. ABSTRATOS'!E55="dominado",3,0)))</f>
        <v>1</v>
      </c>
      <c r="F55" s="132" t="s">
        <v>288</v>
      </c>
      <c r="G55" s="137"/>
      <c r="H55" s="137"/>
      <c r="I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row>
    <row r="56" spans="2:55" ht="22.5" customHeight="1" x14ac:dyDescent="0.2">
      <c r="B56" s="214"/>
      <c r="C56" s="257"/>
      <c r="D56" s="68"/>
      <c r="E56" s="73">
        <f>IF('VI - S. ABSTRATOS'!E56="não observado",1,IF('VI - S. ABSTRATOS'!E56="emergente",2,IF('VI - S. ABSTRATOS'!E56="dominado",3,0)))</f>
        <v>1</v>
      </c>
      <c r="F56" s="132" t="s">
        <v>289</v>
      </c>
      <c r="G56" s="137"/>
      <c r="H56" s="137"/>
      <c r="I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row>
    <row r="57" spans="2:55" ht="22.5" customHeight="1" x14ac:dyDescent="0.2">
      <c r="B57" s="214"/>
      <c r="C57" s="257"/>
      <c r="D57" s="68"/>
      <c r="E57" s="73">
        <f>IF('VI - S. ABSTRATOS'!E57="não observado",1,IF('VI - S. ABSTRATOS'!E57="emergente",2,IF('VI - S. ABSTRATOS'!E57="dominado",3,0)))</f>
        <v>1</v>
      </c>
      <c r="F57" s="132" t="s">
        <v>290</v>
      </c>
      <c r="G57" s="137"/>
      <c r="H57" s="137"/>
      <c r="I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row>
    <row r="58" spans="2:55" ht="6.75" customHeight="1" x14ac:dyDescent="0.2">
      <c r="B58" s="219"/>
      <c r="C58" s="258"/>
      <c r="D58" s="71"/>
      <c r="E58" s="18"/>
      <c r="F58" s="134"/>
      <c r="G58" s="137"/>
      <c r="H58" s="137"/>
      <c r="I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row>
    <row r="59" spans="2:55" ht="6.75" customHeight="1" x14ac:dyDescent="0.2">
      <c r="B59" s="213" t="s">
        <v>143</v>
      </c>
      <c r="C59" s="256" t="s">
        <v>187</v>
      </c>
      <c r="D59" s="70"/>
      <c r="E59" s="57">
        <f>MAX(E60:E64)</f>
        <v>1</v>
      </c>
      <c r="F59" s="135"/>
      <c r="G59" s="137"/>
      <c r="H59" s="137"/>
      <c r="I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row>
    <row r="60" spans="2:55" ht="22.5" customHeight="1" x14ac:dyDescent="0.2">
      <c r="B60" s="214"/>
      <c r="C60" s="257"/>
      <c r="D60" s="68">
        <f>IF('VI Caculo'!E60="não observado",1,IF('VI Caculo'!E60="emergente",2,IF('VI Caculo'!E60="dominado",3,0)))</f>
        <v>0</v>
      </c>
      <c r="E60" s="73">
        <f>IF('VI - S. ABSTRATOS'!E60="não observado",1,IF('VI - S. ABSTRATOS'!E60="emergente",2,IF('VI - S. ABSTRATOS'!E60="dominado",3,0)))</f>
        <v>1</v>
      </c>
      <c r="F60" s="132" t="s">
        <v>291</v>
      </c>
      <c r="G60" s="137"/>
      <c r="H60" s="137"/>
      <c r="I60" s="137"/>
      <c r="K60" s="137"/>
      <c r="L60" s="137"/>
      <c r="M60" s="137"/>
      <c r="N60" s="137"/>
      <c r="O60" s="137"/>
      <c r="P60" s="137"/>
      <c r="Q60" s="137"/>
      <c r="R60" s="137"/>
      <c r="S60" s="137"/>
      <c r="T60" s="137"/>
      <c r="U60" s="137"/>
      <c r="V60" s="137"/>
      <c r="W60" s="137"/>
      <c r="X60" s="137"/>
      <c r="Y60" s="137"/>
      <c r="Z60" s="13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row>
    <row r="61" spans="2:55" ht="22.5" customHeight="1" x14ac:dyDescent="0.2">
      <c r="B61" s="214"/>
      <c r="C61" s="257"/>
      <c r="D61" s="68"/>
      <c r="E61" s="73">
        <f>IF('VI - S. ABSTRATOS'!E61="não observado",1,IF('VI - S. ABSTRATOS'!E61="emergente",2,IF('VI - S. ABSTRATOS'!E61="dominado",3,0)))</f>
        <v>1</v>
      </c>
      <c r="F61" s="132" t="s">
        <v>292</v>
      </c>
      <c r="G61" s="137"/>
      <c r="H61" s="137"/>
      <c r="I61" s="137"/>
      <c r="K61" s="137"/>
      <c r="L61" s="137"/>
      <c r="M61" s="137"/>
      <c r="N61" s="137"/>
      <c r="O61" s="137"/>
      <c r="P61" s="137"/>
      <c r="Q61" s="137"/>
      <c r="R61" s="137"/>
      <c r="S61" s="137"/>
      <c r="T61" s="137"/>
      <c r="U61" s="137"/>
      <c r="V61" s="137"/>
      <c r="W61" s="137"/>
      <c r="X61" s="137"/>
      <c r="Y61" s="137"/>
      <c r="Z61" s="13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row>
    <row r="62" spans="2:55" ht="22.5" customHeight="1" x14ac:dyDescent="0.2">
      <c r="B62" s="214"/>
      <c r="C62" s="257"/>
      <c r="D62" s="68"/>
      <c r="E62" s="73">
        <f>IF('VI - S. ABSTRATOS'!E62="não observado",1,IF('VI - S. ABSTRATOS'!E62="emergente",2,IF('VI - S. ABSTRATOS'!E62="dominado",3,0)))</f>
        <v>1</v>
      </c>
      <c r="F62" s="132" t="s">
        <v>293</v>
      </c>
      <c r="G62" s="137"/>
      <c r="H62" s="137"/>
      <c r="I62" s="137"/>
      <c r="K62" s="137"/>
      <c r="L62" s="137"/>
      <c r="M62" s="137"/>
      <c r="N62" s="137"/>
      <c r="O62" s="137"/>
      <c r="P62" s="137"/>
      <c r="Q62" s="137"/>
      <c r="R62" s="137"/>
      <c r="S62" s="137"/>
      <c r="T62" s="137"/>
      <c r="U62" s="137"/>
      <c r="V62" s="137"/>
      <c r="W62" s="137"/>
      <c r="X62" s="137"/>
      <c r="Y62" s="137"/>
      <c r="Z62" s="13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row>
    <row r="63" spans="2:55" ht="22.5" customHeight="1" x14ac:dyDescent="0.2">
      <c r="B63" s="214"/>
      <c r="C63" s="257"/>
      <c r="D63" s="68"/>
      <c r="E63" s="73">
        <f>IF('VI - S. ABSTRATOS'!E63="não observado",1,IF('VI - S. ABSTRATOS'!E63="emergente",2,IF('VI - S. ABSTRATOS'!E63="dominado",3,0)))</f>
        <v>1</v>
      </c>
      <c r="F63" s="132" t="s">
        <v>294</v>
      </c>
      <c r="G63" s="137"/>
      <c r="H63" s="137"/>
      <c r="I63" s="137"/>
      <c r="K63" s="137"/>
      <c r="L63" s="137"/>
      <c r="M63" s="137"/>
      <c r="N63" s="137"/>
      <c r="O63" s="137"/>
      <c r="P63" s="137"/>
      <c r="Q63" s="137"/>
      <c r="R63" s="137"/>
      <c r="S63" s="137"/>
      <c r="T63" s="137"/>
      <c r="U63" s="137"/>
      <c r="V63" s="137"/>
      <c r="W63" s="137"/>
      <c r="X63" s="137"/>
      <c r="Y63" s="137"/>
      <c r="Z63" s="13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row>
    <row r="64" spans="2:55" ht="22.5" customHeight="1" x14ac:dyDescent="0.2">
      <c r="B64" s="214"/>
      <c r="C64" s="257"/>
      <c r="D64" s="68"/>
      <c r="E64" s="73">
        <f>IF('VI - S. ABSTRATOS'!E64="não observado",1,IF('VI - S. ABSTRATOS'!E64="emergente",2,IF('VI - S. ABSTRATOS'!E64="dominado",3,0)))</f>
        <v>1</v>
      </c>
      <c r="F64" s="132" t="s">
        <v>295</v>
      </c>
      <c r="G64" s="137"/>
      <c r="H64" s="137"/>
      <c r="I64" s="137"/>
      <c r="K64" s="137"/>
      <c r="L64" s="137"/>
      <c r="M64" s="137"/>
      <c r="N64" s="137"/>
      <c r="O64" s="137"/>
      <c r="P64" s="137"/>
      <c r="Q64" s="137"/>
      <c r="R64" s="137"/>
      <c r="S64" s="137"/>
      <c r="T64" s="137"/>
      <c r="U64" s="137"/>
      <c r="V64" s="137"/>
      <c r="W64" s="137"/>
      <c r="X64" s="137"/>
      <c r="Y64" s="137"/>
      <c r="Z64" s="13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row>
    <row r="65" spans="2:55" ht="6.75" customHeight="1" x14ac:dyDescent="0.2">
      <c r="B65" s="219"/>
      <c r="C65" s="258"/>
      <c r="D65" s="71"/>
      <c r="E65" s="19"/>
      <c r="F65" s="136"/>
      <c r="G65" s="137"/>
      <c r="H65" s="137"/>
      <c r="I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row>
    <row r="66" spans="2:55" ht="6.75" customHeight="1" x14ac:dyDescent="0.2">
      <c r="B66" s="213" t="s">
        <v>183</v>
      </c>
      <c r="C66" s="256" t="s">
        <v>188</v>
      </c>
      <c r="D66" s="70"/>
      <c r="E66" s="57">
        <f>MAX(E67:E71)</f>
        <v>1</v>
      </c>
      <c r="F66" s="104"/>
      <c r="G66" s="137"/>
      <c r="H66" s="137"/>
      <c r="I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row>
    <row r="67" spans="2:55" ht="22.5" customHeight="1" x14ac:dyDescent="0.2">
      <c r="B67" s="214"/>
      <c r="C67" s="257"/>
      <c r="D67" s="68">
        <f>IF('VI Caculo'!E67="não observado",1,IF('VI Caculo'!E67="emergente",2,IF('VI Caculo'!E67="dominado",3,0)))</f>
        <v>0</v>
      </c>
      <c r="E67" s="73">
        <f>IF('VI - S. ABSTRATOS'!E67="não observado",1,IF('VI - S. ABSTRATOS'!E67="emergente",2,IF('VI - S. ABSTRATOS'!E67="dominado",3,0)))</f>
        <v>1</v>
      </c>
      <c r="F67" s="132" t="s">
        <v>296</v>
      </c>
      <c r="G67" s="137"/>
      <c r="H67" s="137"/>
      <c r="I67" s="137"/>
      <c r="K67" s="137"/>
      <c r="L67" s="137"/>
      <c r="M67" s="137"/>
      <c r="N67" s="137"/>
      <c r="O67" s="137"/>
      <c r="P67" s="137"/>
      <c r="Q67" s="137"/>
      <c r="R67" s="137"/>
      <c r="S67" s="137"/>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row>
    <row r="68" spans="2:55" ht="22.5" customHeight="1" x14ac:dyDescent="0.2">
      <c r="B68" s="214"/>
      <c r="C68" s="257"/>
      <c r="D68" s="68"/>
      <c r="E68" s="73">
        <f>IF('VI - S. ABSTRATOS'!E68="não observado",1,IF('VI - S. ABSTRATOS'!E68="emergente",2,IF('VI - S. ABSTRATOS'!E68="dominado",3,0)))</f>
        <v>1</v>
      </c>
      <c r="F68" s="132" t="s">
        <v>297</v>
      </c>
      <c r="G68" s="137"/>
      <c r="H68" s="137"/>
      <c r="I68" s="137"/>
      <c r="K68" s="137"/>
      <c r="L68" s="137"/>
      <c r="M68" s="137"/>
      <c r="N68" s="137"/>
      <c r="O68" s="137"/>
      <c r="P68" s="137"/>
      <c r="Q68" s="137"/>
      <c r="R68" s="137"/>
      <c r="S68" s="137"/>
      <c r="T68" s="137"/>
      <c r="U68" s="137"/>
      <c r="V68" s="137"/>
      <c r="W68" s="137"/>
      <c r="X68" s="137"/>
      <c r="Y68" s="137"/>
      <c r="Z68" s="13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row>
    <row r="69" spans="2:55" ht="22.5" customHeight="1" x14ac:dyDescent="0.2">
      <c r="B69" s="214"/>
      <c r="C69" s="257"/>
      <c r="D69" s="68"/>
      <c r="E69" s="73">
        <f>IF('VI - S. ABSTRATOS'!E69="não observado",1,IF('VI - S. ABSTRATOS'!E69="emergente",2,IF('VI - S. ABSTRATOS'!E69="dominado",3,0)))</f>
        <v>1</v>
      </c>
      <c r="F69" s="132" t="s">
        <v>298</v>
      </c>
      <c r="G69" s="137"/>
      <c r="H69" s="137"/>
      <c r="I69" s="137"/>
      <c r="K69" s="137"/>
      <c r="L69" s="137"/>
      <c r="M69" s="137"/>
      <c r="N69" s="137"/>
      <c r="O69" s="137"/>
      <c r="P69" s="137"/>
      <c r="Q69" s="137"/>
      <c r="R69" s="137"/>
      <c r="S69" s="137"/>
      <c r="T69" s="137"/>
      <c r="U69" s="137"/>
      <c r="V69" s="137"/>
      <c r="W69" s="137"/>
      <c r="X69" s="137"/>
      <c r="Y69" s="137"/>
      <c r="Z69" s="13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row>
    <row r="70" spans="2:55" ht="22.5" customHeight="1" x14ac:dyDescent="0.2">
      <c r="B70" s="214"/>
      <c r="C70" s="257"/>
      <c r="D70" s="68"/>
      <c r="E70" s="73">
        <f>IF('VI - S. ABSTRATOS'!E70="não observado",1,IF('VI - S. ABSTRATOS'!E70="emergente",2,IF('VI - S. ABSTRATOS'!E70="dominado",3,0)))</f>
        <v>1</v>
      </c>
      <c r="F70" s="132" t="s">
        <v>299</v>
      </c>
      <c r="G70" s="137"/>
      <c r="H70" s="137"/>
      <c r="I70" s="137"/>
      <c r="K70" s="137"/>
      <c r="L70" s="137"/>
      <c r="M70" s="137"/>
      <c r="N70" s="137"/>
      <c r="O70" s="137"/>
      <c r="P70" s="137"/>
      <c r="Q70" s="137"/>
      <c r="R70" s="137"/>
      <c r="S70" s="137"/>
      <c r="T70" s="137"/>
      <c r="U70" s="137"/>
      <c r="V70" s="137"/>
      <c r="W70" s="137"/>
      <c r="X70" s="137"/>
      <c r="Y70" s="137"/>
      <c r="Z70" s="13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row>
    <row r="71" spans="2:55" ht="22.5" customHeight="1" x14ac:dyDescent="0.2">
      <c r="B71" s="214"/>
      <c r="C71" s="257"/>
      <c r="D71" s="68"/>
      <c r="E71" s="73">
        <f>IF('VI - S. ABSTRATOS'!E71="não observado",1,IF('VI - S. ABSTRATOS'!E71="emergente",2,IF('VI - S. ABSTRATOS'!E71="dominado",3,0)))</f>
        <v>1</v>
      </c>
      <c r="F71" s="132" t="s">
        <v>300</v>
      </c>
      <c r="G71" s="137"/>
      <c r="H71" s="137"/>
      <c r="I71" s="137"/>
      <c r="K71" s="137"/>
      <c r="L71" s="137"/>
      <c r="M71" s="137"/>
      <c r="N71" s="137"/>
      <c r="O71" s="137"/>
      <c r="P71" s="137"/>
      <c r="Q71" s="137"/>
      <c r="R71" s="137"/>
      <c r="S71" s="137"/>
      <c r="T71" s="137"/>
      <c r="U71" s="137"/>
      <c r="V71" s="137"/>
      <c r="W71" s="137"/>
      <c r="X71" s="137"/>
      <c r="Y71" s="137"/>
      <c r="Z71" s="13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row>
    <row r="72" spans="2:55" ht="6.75" customHeight="1" x14ac:dyDescent="0.2">
      <c r="B72" s="219"/>
      <c r="C72" s="258"/>
      <c r="D72" s="71"/>
      <c r="E72" s="19"/>
      <c r="F72" s="21"/>
      <c r="G72" s="137"/>
      <c r="H72" s="137"/>
      <c r="I72" s="137"/>
      <c r="K72" s="137"/>
      <c r="L72" s="137"/>
      <c r="M72" s="137"/>
      <c r="N72" s="137"/>
      <c r="O72" s="137"/>
      <c r="P72" s="137"/>
      <c r="Q72" s="137"/>
      <c r="R72" s="137"/>
      <c r="S72" s="137"/>
      <c r="T72" s="137"/>
      <c r="U72" s="137"/>
      <c r="V72" s="137"/>
      <c r="W72" s="137"/>
      <c r="X72" s="137"/>
      <c r="Y72" s="137"/>
      <c r="Z72" s="13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row>
    <row r="73" spans="2:55" ht="6.75" customHeight="1" x14ac:dyDescent="0.2">
      <c r="B73" s="213" t="s">
        <v>184</v>
      </c>
      <c r="C73" s="256" t="s">
        <v>189</v>
      </c>
      <c r="D73" s="70"/>
      <c r="E73" s="57">
        <f>MAX(E74:E78)</f>
        <v>1</v>
      </c>
      <c r="F73" s="135"/>
      <c r="G73" s="137"/>
      <c r="H73" s="137"/>
      <c r="I73" s="137"/>
      <c r="K73" s="137"/>
      <c r="L73" s="137"/>
      <c r="M73" s="137"/>
      <c r="N73" s="137"/>
      <c r="O73" s="137"/>
      <c r="P73" s="137"/>
      <c r="Q73" s="137"/>
      <c r="R73" s="137"/>
      <c r="S73" s="137"/>
      <c r="T73" s="137"/>
      <c r="U73" s="137"/>
      <c r="V73" s="137"/>
      <c r="W73" s="137"/>
      <c r="X73" s="137"/>
      <c r="Y73" s="137"/>
      <c r="Z73" s="13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row>
    <row r="74" spans="2:55" ht="22.5" customHeight="1" x14ac:dyDescent="0.2">
      <c r="B74" s="214"/>
      <c r="C74" s="257"/>
      <c r="D74" s="68">
        <f>IF('VI Caculo'!E74="não observado",1,IF('VI Caculo'!E74="emergente",2,IF('VI Caculo'!E74="dominado",3,0)))</f>
        <v>0</v>
      </c>
      <c r="E74" s="73">
        <f>IF('VI - S. ABSTRATOS'!E74="não observado",1,IF('VI - S. ABSTRATOS'!E74="emergente",2,IF('VI - S. ABSTRATOS'!E74="dominado",3,0)))</f>
        <v>1</v>
      </c>
      <c r="F74" s="132" t="s">
        <v>301</v>
      </c>
      <c r="G74" s="137"/>
      <c r="H74" s="137"/>
      <c r="I74" s="137"/>
      <c r="K74" s="137"/>
      <c r="L74" s="137"/>
      <c r="M74" s="137"/>
      <c r="N74" s="137"/>
      <c r="O74" s="137"/>
      <c r="P74" s="137"/>
      <c r="Q74" s="137"/>
      <c r="R74" s="137"/>
      <c r="S74" s="137"/>
      <c r="T74" s="137"/>
      <c r="U74" s="137"/>
      <c r="V74" s="137"/>
      <c r="W74" s="137"/>
      <c r="X74" s="137"/>
      <c r="Y74" s="137"/>
      <c r="Z74" s="13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row>
    <row r="75" spans="2:55" ht="22.5" customHeight="1" x14ac:dyDescent="0.2">
      <c r="B75" s="214"/>
      <c r="C75" s="257"/>
      <c r="D75" s="68"/>
      <c r="E75" s="73">
        <f>IF('VI - S. ABSTRATOS'!E75="não observado",1,IF('VI - S. ABSTRATOS'!E75="emergente",2,IF('VI - S. ABSTRATOS'!E75="dominado",3,0)))</f>
        <v>1</v>
      </c>
      <c r="F75" s="132" t="s">
        <v>302</v>
      </c>
      <c r="G75" s="137"/>
      <c r="H75" s="137"/>
      <c r="I75" s="137"/>
      <c r="K75" s="137"/>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row>
    <row r="76" spans="2:55" ht="22.5" customHeight="1" x14ac:dyDescent="0.2">
      <c r="B76" s="214"/>
      <c r="C76" s="257"/>
      <c r="D76" s="68"/>
      <c r="E76" s="73">
        <f>IF('VI - S. ABSTRATOS'!E76="não observado",1,IF('VI - S. ABSTRATOS'!E76="emergente",2,IF('VI - S. ABSTRATOS'!E76="dominado",3,0)))</f>
        <v>1</v>
      </c>
      <c r="F76" s="132" t="s">
        <v>303</v>
      </c>
      <c r="G76" s="137"/>
      <c r="H76" s="137"/>
      <c r="I76" s="137"/>
      <c r="K76" s="137"/>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row>
    <row r="77" spans="2:55" ht="22.5" customHeight="1" x14ac:dyDescent="0.2">
      <c r="B77" s="214"/>
      <c r="C77" s="257"/>
      <c r="D77" s="68"/>
      <c r="E77" s="73">
        <f>IF('VI - S. ABSTRATOS'!E77="não observado",1,IF('VI - S. ABSTRATOS'!E77="emergente",2,IF('VI - S. ABSTRATOS'!E77="dominado",3,0)))</f>
        <v>1</v>
      </c>
      <c r="F77" s="132" t="s">
        <v>304</v>
      </c>
      <c r="G77" s="137"/>
      <c r="H77" s="137"/>
      <c r="I77" s="137"/>
      <c r="K77" s="137"/>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row>
    <row r="78" spans="2:55" ht="22.5" customHeight="1" x14ac:dyDescent="0.2">
      <c r="B78" s="214"/>
      <c r="C78" s="257"/>
      <c r="D78" s="68"/>
      <c r="E78" s="73">
        <f>IF('VI - S. ABSTRATOS'!E78="não observado",1,IF('VI - S. ABSTRATOS'!E78="emergente",2,IF('VI - S. ABSTRATOS'!E78="dominado",3,0)))</f>
        <v>1</v>
      </c>
      <c r="F78" s="132" t="s">
        <v>305</v>
      </c>
      <c r="G78" s="137"/>
      <c r="H78" s="137"/>
      <c r="I78" s="137"/>
      <c r="K78" s="137"/>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row>
    <row r="79" spans="2:55" ht="6.75" customHeight="1" x14ac:dyDescent="0.2">
      <c r="B79" s="219"/>
      <c r="C79" s="258"/>
      <c r="D79" s="71"/>
      <c r="E79" s="19"/>
      <c r="F79" s="136"/>
      <c r="G79" s="137"/>
      <c r="H79" s="137"/>
      <c r="I79" s="137"/>
      <c r="K79" s="137"/>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row>
    <row r="80" spans="2:55" ht="6.75" customHeight="1" x14ac:dyDescent="0.2">
      <c r="B80" s="213" t="s">
        <v>185</v>
      </c>
      <c r="C80" s="256" t="s">
        <v>190</v>
      </c>
      <c r="D80" s="70"/>
      <c r="E80" s="57">
        <f>MAX(E81:E85)</f>
        <v>1</v>
      </c>
      <c r="F80" s="104"/>
      <c r="G80" s="137"/>
      <c r="H80" s="137"/>
      <c r="I80" s="137"/>
      <c r="K80" s="137"/>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row>
    <row r="81" spans="2:55" ht="22.5" customHeight="1" x14ac:dyDescent="0.2">
      <c r="B81" s="214"/>
      <c r="C81" s="257"/>
      <c r="D81" s="68">
        <f>IF('VI Caculo'!E81="não observado",1,IF('VI Caculo'!E81="emergente",2,IF('VI Caculo'!E81="dominado",3,0)))</f>
        <v>0</v>
      </c>
      <c r="E81" s="73">
        <f>IF('VI - S. ABSTRATOS'!E81="não observado",1,IF('VI - S. ABSTRATOS'!E81="emergente",2,IF('VI - S. ABSTRATOS'!E81="dominado",3,0)))</f>
        <v>1</v>
      </c>
      <c r="F81" s="132" t="s">
        <v>301</v>
      </c>
      <c r="G81" s="137"/>
      <c r="H81" s="137"/>
      <c r="I81" s="137"/>
      <c r="K81" s="137"/>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row>
    <row r="82" spans="2:55" ht="22.5" customHeight="1" x14ac:dyDescent="0.2">
      <c r="B82" s="214"/>
      <c r="C82" s="257"/>
      <c r="D82" s="68"/>
      <c r="E82" s="73">
        <f>IF('VI - S. ABSTRATOS'!E82="não observado",1,IF('VI - S. ABSTRATOS'!E82="emergente",2,IF('VI - S. ABSTRATOS'!E82="dominado",3,0)))</f>
        <v>1</v>
      </c>
      <c r="F82" s="132" t="s">
        <v>302</v>
      </c>
      <c r="G82" s="137"/>
      <c r="H82" s="137"/>
      <c r="I82" s="137"/>
      <c r="K82" s="137"/>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row>
    <row r="83" spans="2:55" ht="22.5" customHeight="1" x14ac:dyDescent="0.2">
      <c r="B83" s="214"/>
      <c r="C83" s="257"/>
      <c r="D83" s="68"/>
      <c r="E83" s="73">
        <f>IF('VI - S. ABSTRATOS'!E83="não observado",1,IF('VI - S. ABSTRATOS'!E83="emergente",2,IF('VI - S. ABSTRATOS'!E83="dominado",3,0)))</f>
        <v>1</v>
      </c>
      <c r="F83" s="132" t="s">
        <v>303</v>
      </c>
      <c r="G83" s="137"/>
      <c r="H83" s="137"/>
      <c r="I83" s="137"/>
      <c r="K83" s="137"/>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row>
    <row r="84" spans="2:55" ht="22.5" customHeight="1" x14ac:dyDescent="0.2">
      <c r="B84" s="214"/>
      <c r="C84" s="257"/>
      <c r="D84" s="68"/>
      <c r="E84" s="73">
        <f>IF('VI - S. ABSTRATOS'!E84="não observado",1,IF('VI - S. ABSTRATOS'!E84="emergente",2,IF('VI - S. ABSTRATOS'!E84="dominado",3,0)))</f>
        <v>1</v>
      </c>
      <c r="F84" s="132" t="s">
        <v>304</v>
      </c>
      <c r="G84" s="137"/>
      <c r="H84" s="137"/>
      <c r="I84" s="137"/>
      <c r="K84" s="137"/>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row>
    <row r="85" spans="2:55" ht="22.5" customHeight="1" x14ac:dyDescent="0.2">
      <c r="B85" s="214"/>
      <c r="C85" s="257"/>
      <c r="D85" s="68"/>
      <c r="E85" s="73">
        <f>IF('VI - S. ABSTRATOS'!E85="não observado",1,IF('VI - S. ABSTRATOS'!E85="emergente",2,IF('VI - S. ABSTRATOS'!E85="dominado",3,0)))</f>
        <v>1</v>
      </c>
      <c r="F85" s="132" t="s">
        <v>305</v>
      </c>
      <c r="G85" s="137"/>
      <c r="H85" s="137"/>
      <c r="I85" s="137"/>
      <c r="K85" s="137"/>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row>
    <row r="86" spans="2:55" ht="6.75" customHeight="1" x14ac:dyDescent="0.2">
      <c r="B86" s="219"/>
      <c r="C86" s="258"/>
      <c r="D86" s="71"/>
      <c r="E86" s="19"/>
      <c r="F86" s="21"/>
      <c r="G86" s="137"/>
      <c r="H86" s="137"/>
      <c r="I86" s="137"/>
      <c r="K86" s="137"/>
      <c r="L86" s="137"/>
      <c r="M86" s="137"/>
      <c r="N86" s="137"/>
      <c r="O86" s="137"/>
      <c r="P86" s="137"/>
      <c r="Q86" s="137"/>
      <c r="R86" s="137"/>
      <c r="S86" s="137"/>
      <c r="T86" s="137"/>
      <c r="U86" s="137"/>
      <c r="V86" s="137"/>
      <c r="W86" s="137"/>
      <c r="X86" s="137"/>
      <c r="Y86" s="137"/>
      <c r="Z86" s="13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row>
    <row r="87" spans="2:55" ht="6.75" customHeight="1" x14ac:dyDescent="0.2">
      <c r="B87" s="213" t="s">
        <v>186</v>
      </c>
      <c r="C87" s="256" t="s">
        <v>191</v>
      </c>
      <c r="D87" s="70"/>
      <c r="E87" s="57">
        <f>MAX(E88:E92)</f>
        <v>1</v>
      </c>
      <c r="F87" s="104"/>
      <c r="G87" s="137"/>
      <c r="H87" s="137"/>
      <c r="I87" s="137"/>
      <c r="K87" s="137"/>
      <c r="L87" s="137"/>
      <c r="M87" s="137"/>
      <c r="N87" s="137"/>
      <c r="O87" s="137"/>
      <c r="P87" s="137"/>
      <c r="Q87" s="137"/>
      <c r="R87" s="137"/>
      <c r="S87" s="137"/>
      <c r="T87" s="137"/>
      <c r="U87" s="137"/>
      <c r="V87" s="137"/>
      <c r="W87" s="137"/>
      <c r="X87" s="137"/>
      <c r="Y87" s="137"/>
      <c r="Z87" s="13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row>
    <row r="88" spans="2:55" ht="22.5" customHeight="1" x14ac:dyDescent="0.2">
      <c r="B88" s="214"/>
      <c r="C88" s="257"/>
      <c r="D88" s="68">
        <f>IF('VI Caculo'!E88="não observado",1,IF('VI Caculo'!E88="emergente",2,IF('VI Caculo'!E88="dominado",3,0)))</f>
        <v>0</v>
      </c>
      <c r="E88" s="73">
        <f>IF('VI - S. ABSTRATOS'!E88="não observado",1,IF('VI - S. ABSTRATOS'!E88="emergente",2,IF('VI - S. ABSTRATOS'!E88="dominado",3,0)))</f>
        <v>1</v>
      </c>
      <c r="F88" s="132" t="s">
        <v>306</v>
      </c>
      <c r="G88" s="137"/>
      <c r="H88" s="137"/>
      <c r="I88" s="137"/>
      <c r="K88" s="137"/>
      <c r="L88" s="137"/>
      <c r="M88" s="137"/>
      <c r="N88" s="137"/>
      <c r="O88" s="137"/>
      <c r="P88" s="137"/>
      <c r="Q88" s="137"/>
      <c r="R88" s="137"/>
      <c r="S88" s="137"/>
      <c r="T88" s="137"/>
      <c r="U88" s="137"/>
      <c r="V88" s="137"/>
      <c r="W88" s="137"/>
      <c r="X88" s="137"/>
      <c r="Y88" s="137"/>
      <c r="Z88" s="13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row>
    <row r="89" spans="2:55" ht="22.5" customHeight="1" x14ac:dyDescent="0.2">
      <c r="B89" s="214"/>
      <c r="C89" s="257"/>
      <c r="D89" s="68"/>
      <c r="E89" s="73">
        <f>IF('VI - S. ABSTRATOS'!E89="não observado",1,IF('VI - S. ABSTRATOS'!E89="emergente",2,IF('VI - S. ABSTRATOS'!E89="dominado",3,0)))</f>
        <v>1</v>
      </c>
      <c r="F89" s="132" t="s">
        <v>307</v>
      </c>
      <c r="G89" s="137"/>
      <c r="H89" s="137"/>
      <c r="I89" s="137"/>
      <c r="K89" s="137"/>
      <c r="L89" s="137"/>
      <c r="M89" s="137"/>
      <c r="N89" s="137"/>
      <c r="O89" s="137"/>
      <c r="P89" s="137"/>
      <c r="Q89" s="137"/>
      <c r="R89" s="137"/>
      <c r="S89" s="137"/>
      <c r="T89" s="137"/>
      <c r="U89" s="137"/>
      <c r="V89" s="137"/>
      <c r="W89" s="137"/>
      <c r="X89" s="137"/>
      <c r="Y89" s="137"/>
      <c r="Z89" s="13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row>
    <row r="90" spans="2:55" ht="22.5" customHeight="1" x14ac:dyDescent="0.2">
      <c r="B90" s="214"/>
      <c r="C90" s="257"/>
      <c r="D90" s="68"/>
      <c r="E90" s="73">
        <f>IF('VI - S. ABSTRATOS'!E90="não observado",1,IF('VI - S. ABSTRATOS'!E90="emergente",2,IF('VI - S. ABSTRATOS'!E90="dominado",3,0)))</f>
        <v>1</v>
      </c>
      <c r="F90" s="132" t="s">
        <v>308</v>
      </c>
      <c r="G90" s="137"/>
      <c r="H90" s="137"/>
      <c r="I90" s="137"/>
      <c r="K90" s="137"/>
      <c r="L90" s="137"/>
      <c r="M90" s="137"/>
      <c r="N90" s="137"/>
      <c r="O90" s="137"/>
      <c r="P90" s="137"/>
      <c r="Q90" s="137"/>
      <c r="R90" s="137"/>
      <c r="S90" s="137"/>
      <c r="T90" s="137"/>
      <c r="U90" s="137"/>
      <c r="V90" s="137"/>
      <c r="W90" s="137"/>
      <c r="X90" s="137"/>
      <c r="Y90" s="137"/>
      <c r="Z90" s="13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row>
    <row r="91" spans="2:55" ht="22.5" customHeight="1" x14ac:dyDescent="0.2">
      <c r="B91" s="214"/>
      <c r="C91" s="257"/>
      <c r="D91" s="68"/>
      <c r="E91" s="73">
        <f>IF('VI - S. ABSTRATOS'!E91="não observado",1,IF('VI - S. ABSTRATOS'!E91="emergente",2,IF('VI - S. ABSTRATOS'!E91="dominado",3,0)))</f>
        <v>1</v>
      </c>
      <c r="F91" s="132" t="s">
        <v>309</v>
      </c>
      <c r="G91" s="137"/>
      <c r="H91" s="137"/>
      <c r="I91" s="137"/>
      <c r="K91" s="137"/>
      <c r="L91" s="137"/>
      <c r="M91" s="137"/>
      <c r="N91" s="137"/>
      <c r="O91" s="137"/>
      <c r="P91" s="137"/>
      <c r="Q91" s="137"/>
      <c r="R91" s="137"/>
      <c r="S91" s="137"/>
      <c r="T91" s="137"/>
      <c r="U91" s="137"/>
      <c r="V91" s="137"/>
      <c r="W91" s="137"/>
      <c r="X91" s="137"/>
      <c r="Y91" s="137"/>
      <c r="Z91" s="13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row>
    <row r="92" spans="2:55" ht="22.5" customHeight="1" x14ac:dyDescent="0.2">
      <c r="B92" s="214"/>
      <c r="C92" s="257"/>
      <c r="D92" s="68"/>
      <c r="E92" s="73">
        <f>IF('VI - S. ABSTRATOS'!E92="não observado",1,IF('VI - S. ABSTRATOS'!E92="emergente",2,IF('VI - S. ABSTRATOS'!E92="dominado",3,0)))</f>
        <v>1</v>
      </c>
      <c r="F92" s="132" t="s">
        <v>310</v>
      </c>
      <c r="G92" s="137"/>
      <c r="H92" s="137"/>
      <c r="I92" s="137"/>
      <c r="K92" s="137"/>
      <c r="L92" s="137"/>
      <c r="M92" s="137"/>
      <c r="N92" s="137"/>
      <c r="O92" s="137"/>
      <c r="P92" s="137"/>
      <c r="Q92" s="137"/>
      <c r="R92" s="137"/>
      <c r="S92" s="137"/>
      <c r="T92" s="137"/>
      <c r="U92" s="137"/>
      <c r="V92" s="137"/>
      <c r="W92" s="137"/>
      <c r="X92" s="137"/>
      <c r="Y92" s="137"/>
      <c r="Z92" s="13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row>
    <row r="93" spans="2:55" ht="6.75" customHeight="1" x14ac:dyDescent="0.2">
      <c r="B93" s="219"/>
      <c r="C93" s="258"/>
      <c r="D93" s="71"/>
      <c r="E93" s="19"/>
      <c r="F93" s="21"/>
      <c r="G93" s="137"/>
      <c r="H93" s="137"/>
      <c r="I93" s="137"/>
      <c r="K93" s="137"/>
      <c r="L93" s="137"/>
      <c r="M93" s="137"/>
      <c r="N93" s="137"/>
      <c r="O93" s="137"/>
      <c r="P93" s="137"/>
      <c r="Q93" s="137"/>
      <c r="R93" s="137"/>
      <c r="S93" s="137"/>
      <c r="T93" s="137"/>
      <c r="U93" s="137"/>
      <c r="V93" s="137"/>
      <c r="W93" s="137"/>
      <c r="X93" s="137"/>
      <c r="Y93" s="137"/>
      <c r="Z93" s="13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row>
    <row r="94" spans="2:55" ht="6.75" customHeight="1" x14ac:dyDescent="0.2">
      <c r="B94" s="213" t="s">
        <v>192</v>
      </c>
      <c r="C94" s="256" t="s">
        <v>194</v>
      </c>
      <c r="D94" s="70"/>
      <c r="E94" s="57">
        <f>MAX(E95:E99)</f>
        <v>1</v>
      </c>
      <c r="F94" s="104"/>
      <c r="G94" s="137"/>
      <c r="H94" s="137"/>
      <c r="I94" s="137"/>
      <c r="K94" s="137"/>
      <c r="L94" s="137"/>
      <c r="M94" s="137"/>
      <c r="N94" s="137"/>
      <c r="O94" s="137"/>
      <c r="P94" s="137"/>
      <c r="Q94" s="137"/>
      <c r="R94" s="137"/>
      <c r="S94" s="137"/>
      <c r="T94" s="137"/>
      <c r="U94" s="137"/>
      <c r="V94" s="137"/>
      <c r="W94" s="137"/>
      <c r="X94" s="137"/>
      <c r="Y94" s="137"/>
      <c r="Z94" s="13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row>
    <row r="95" spans="2:55" ht="20.25" customHeight="1" x14ac:dyDescent="0.2">
      <c r="B95" s="214"/>
      <c r="C95" s="257"/>
      <c r="D95" s="68">
        <f>IF('VI Caculo'!E95="não observado",1,IF('VI Caculo'!E95="emergente",2,IF('VI Caculo'!E95="dominado",3,0)))</f>
        <v>0</v>
      </c>
      <c r="E95" s="73">
        <f>IF('VI - S. ABSTRATOS'!E95="não observado",1,IF('VI - S. ABSTRATOS'!E95="emergente",2,IF('VI - S. ABSTRATOS'!E95="dominado",3,0)))</f>
        <v>1</v>
      </c>
      <c r="F95" s="132" t="s">
        <v>311</v>
      </c>
      <c r="G95" s="137"/>
      <c r="H95" s="137"/>
      <c r="I95" s="137"/>
      <c r="K95" s="137"/>
      <c r="L95" s="137"/>
      <c r="M95" s="137"/>
      <c r="N95" s="137"/>
      <c r="O95" s="137"/>
      <c r="P95" s="137"/>
      <c r="Q95" s="137"/>
      <c r="R95" s="137"/>
      <c r="S95" s="137"/>
      <c r="T95" s="137"/>
      <c r="U95" s="137"/>
      <c r="V95" s="137"/>
      <c r="W95" s="137"/>
      <c r="X95" s="137"/>
      <c r="Y95" s="137"/>
      <c r="Z95" s="13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row>
    <row r="96" spans="2:55" ht="22.5" customHeight="1" x14ac:dyDescent="0.2">
      <c r="B96" s="214"/>
      <c r="C96" s="257"/>
      <c r="D96" s="68"/>
      <c r="E96" s="73">
        <f>IF('VI - S. ABSTRATOS'!E96="não observado",1,IF('VI - S. ABSTRATOS'!E96="emergente",2,IF('VI - S. ABSTRATOS'!E96="dominado",3,0)))</f>
        <v>1</v>
      </c>
      <c r="F96" s="132" t="s">
        <v>312</v>
      </c>
      <c r="G96" s="137"/>
      <c r="H96" s="137"/>
      <c r="I96" s="137"/>
      <c r="K96" s="137"/>
      <c r="L96" s="137"/>
      <c r="M96" s="137"/>
      <c r="N96" s="137"/>
      <c r="O96" s="137"/>
      <c r="P96" s="137"/>
      <c r="Q96" s="137"/>
      <c r="R96" s="137"/>
      <c r="S96" s="137"/>
      <c r="T96" s="137"/>
      <c r="U96" s="137"/>
      <c r="V96" s="137"/>
      <c r="W96" s="137"/>
      <c r="X96" s="137"/>
      <c r="Y96" s="137"/>
      <c r="Z96" s="13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row>
    <row r="97" spans="1:55" ht="22.5" customHeight="1" x14ac:dyDescent="0.2">
      <c r="B97" s="214"/>
      <c r="C97" s="257"/>
      <c r="D97" s="68"/>
      <c r="E97" s="73">
        <f>IF('VI - S. ABSTRATOS'!E97="não observado",1,IF('VI - S. ABSTRATOS'!E97="emergente",2,IF('VI - S. ABSTRATOS'!E97="dominado",3,0)))</f>
        <v>1</v>
      </c>
      <c r="F97" s="132" t="s">
        <v>313</v>
      </c>
      <c r="G97" s="137"/>
      <c r="H97" s="137"/>
      <c r="I97" s="137"/>
      <c r="K97" s="137"/>
      <c r="L97" s="137"/>
      <c r="M97" s="137"/>
      <c r="N97" s="137"/>
      <c r="O97" s="137"/>
      <c r="P97" s="137"/>
      <c r="Q97" s="137"/>
      <c r="R97" s="137"/>
      <c r="S97" s="137"/>
      <c r="T97" s="137"/>
      <c r="U97" s="137"/>
      <c r="V97" s="137"/>
      <c r="W97" s="137"/>
      <c r="X97" s="137"/>
      <c r="Y97" s="137"/>
      <c r="Z97" s="13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row>
    <row r="98" spans="1:55" ht="22.5" customHeight="1" x14ac:dyDescent="0.2">
      <c r="B98" s="214"/>
      <c r="C98" s="257"/>
      <c r="D98" s="68"/>
      <c r="E98" s="73">
        <f>IF('VI - S. ABSTRATOS'!E98="não observado",1,IF('VI - S. ABSTRATOS'!E98="emergente",2,IF('VI - S. ABSTRATOS'!E98="dominado",3,0)))</f>
        <v>1</v>
      </c>
      <c r="F98" s="132" t="s">
        <v>314</v>
      </c>
      <c r="G98" s="137"/>
      <c r="H98" s="137"/>
      <c r="I98" s="137"/>
      <c r="K98" s="137"/>
      <c r="L98" s="137"/>
      <c r="M98" s="137"/>
      <c r="N98" s="137"/>
      <c r="O98" s="137"/>
      <c r="P98" s="137"/>
      <c r="Q98" s="137"/>
      <c r="R98" s="137"/>
      <c r="S98" s="137"/>
      <c r="T98" s="137"/>
      <c r="U98" s="137"/>
      <c r="V98" s="137"/>
      <c r="W98" s="137"/>
      <c r="X98" s="137"/>
      <c r="Y98" s="137"/>
      <c r="Z98" s="13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row>
    <row r="99" spans="1:55" ht="22.5" customHeight="1" x14ac:dyDescent="0.2">
      <c r="B99" s="214"/>
      <c r="C99" s="257"/>
      <c r="D99" s="68"/>
      <c r="E99" s="73">
        <f>IF('VI - S. ABSTRATOS'!E99="não observado",1,IF('VI - S. ABSTRATOS'!E99="emergente",2,IF('VI - S. ABSTRATOS'!E99="dominado",3,0)))</f>
        <v>1</v>
      </c>
      <c r="F99" s="132" t="s">
        <v>315</v>
      </c>
      <c r="G99" s="137"/>
      <c r="H99" s="137"/>
      <c r="I99" s="137"/>
      <c r="K99" s="137"/>
      <c r="L99" s="137"/>
      <c r="M99" s="137"/>
      <c r="N99" s="137"/>
      <c r="O99" s="137"/>
      <c r="P99" s="137"/>
      <c r="Q99" s="137"/>
      <c r="R99" s="137"/>
      <c r="S99" s="137"/>
      <c r="T99" s="137"/>
      <c r="U99" s="137"/>
      <c r="V99" s="137"/>
      <c r="W99" s="137"/>
      <c r="X99" s="137"/>
      <c r="Y99" s="137"/>
      <c r="Z99" s="13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row>
    <row r="100" spans="1:55" ht="6.75" customHeight="1" x14ac:dyDescent="0.2">
      <c r="B100" s="219"/>
      <c r="C100" s="258"/>
      <c r="D100" s="71"/>
      <c r="E100" s="19"/>
      <c r="F100" s="21"/>
      <c r="G100" s="137"/>
      <c r="H100" s="137"/>
      <c r="I100" s="137"/>
      <c r="K100" s="137"/>
      <c r="L100" s="137"/>
      <c r="M100" s="137"/>
      <c r="N100" s="137"/>
      <c r="O100" s="137"/>
      <c r="P100" s="137"/>
      <c r="Q100" s="137"/>
      <c r="R100" s="137"/>
      <c r="S100" s="137"/>
      <c r="T100" s="137"/>
      <c r="U100" s="137"/>
      <c r="V100" s="137"/>
      <c r="W100" s="137"/>
      <c r="X100" s="137"/>
      <c r="Y100" s="137"/>
      <c r="Z100" s="13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row>
    <row r="101" spans="1:55" ht="6.75" customHeight="1" x14ac:dyDescent="0.2">
      <c r="B101" s="213" t="s">
        <v>193</v>
      </c>
      <c r="C101" s="256" t="s">
        <v>253</v>
      </c>
      <c r="D101" s="70"/>
      <c r="E101" s="57">
        <f>MAX(E102:E106)</f>
        <v>1</v>
      </c>
      <c r="F101" s="104"/>
      <c r="G101" s="137"/>
      <c r="H101" s="137"/>
      <c r="I101" s="137"/>
      <c r="K101" s="137"/>
      <c r="L101" s="137"/>
      <c r="M101" s="137"/>
      <c r="N101" s="137"/>
      <c r="O101" s="137"/>
      <c r="P101" s="137"/>
      <c r="Q101" s="137"/>
      <c r="R101" s="137"/>
      <c r="S101" s="137"/>
      <c r="T101" s="137"/>
      <c r="U101" s="137"/>
      <c r="V101" s="137"/>
      <c r="W101" s="137"/>
      <c r="X101" s="137"/>
      <c r="Y101" s="137"/>
      <c r="Z101" s="13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row>
    <row r="102" spans="1:55" ht="20.25" customHeight="1" x14ac:dyDescent="0.2">
      <c r="B102" s="214"/>
      <c r="C102" s="257"/>
      <c r="D102" s="68">
        <f>IF('VI Caculo'!E102="não observado",1,IF('VI Caculo'!E102="emergente",2,IF('VI Caculo'!E102="dominado",3,0)))</f>
        <v>0</v>
      </c>
      <c r="E102" s="73">
        <f>IF('VI - S. ABSTRATOS'!E102="não observado",1,IF('VI - S. ABSTRATOS'!E102="emergente",2,IF('VI - S. ABSTRATOS'!E102="dominado",3,0)))</f>
        <v>1</v>
      </c>
      <c r="F102" s="132" t="s">
        <v>316</v>
      </c>
      <c r="G102" s="137"/>
      <c r="H102" s="137"/>
      <c r="I102" s="137"/>
      <c r="K102" s="137"/>
      <c r="L102" s="137"/>
      <c r="M102" s="137"/>
      <c r="N102" s="137"/>
      <c r="O102" s="137"/>
      <c r="P102" s="137"/>
      <c r="Q102" s="137"/>
      <c r="R102" s="137"/>
      <c r="S102" s="137"/>
      <c r="T102" s="137"/>
      <c r="U102" s="137"/>
      <c r="V102" s="137"/>
      <c r="W102" s="137"/>
      <c r="X102" s="137"/>
      <c r="Y102" s="137"/>
      <c r="Z102" s="13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row>
    <row r="103" spans="1:55" ht="22.5" customHeight="1" x14ac:dyDescent="0.2">
      <c r="A103" s="130" t="s">
        <v>256</v>
      </c>
      <c r="B103" s="214"/>
      <c r="C103" s="257"/>
      <c r="D103" s="68"/>
      <c r="E103" s="73">
        <f>IF('VI - S. ABSTRATOS'!E103="não observado",1,IF('VI - S. ABSTRATOS'!E103="emergente",2,IF('VI - S. ABSTRATOS'!E103="dominado",3,0)))</f>
        <v>1</v>
      </c>
      <c r="F103" s="132" t="s">
        <v>317</v>
      </c>
      <c r="G103" s="137"/>
      <c r="H103" s="137"/>
      <c r="I103" s="137"/>
      <c r="K103" s="137"/>
      <c r="L103" s="137"/>
      <c r="M103" s="137"/>
      <c r="N103" s="137"/>
      <c r="O103" s="137"/>
      <c r="P103" s="137"/>
      <c r="Q103" s="137"/>
      <c r="R103" s="137"/>
      <c r="S103" s="137"/>
      <c r="T103" s="137"/>
      <c r="U103" s="137"/>
      <c r="V103" s="137"/>
      <c r="W103" s="137"/>
      <c r="X103" s="137"/>
      <c r="Y103" s="137"/>
      <c r="Z103" s="13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row>
    <row r="104" spans="1:55" ht="22.5" customHeight="1" x14ac:dyDescent="0.2">
      <c r="B104" s="214"/>
      <c r="C104" s="257"/>
      <c r="D104" s="68"/>
      <c r="E104" s="73">
        <f>IF('VI - S. ABSTRATOS'!E104="não observado",1,IF('VI - S. ABSTRATOS'!E104="emergente",2,IF('VI - S. ABSTRATOS'!E104="dominado",3,0)))</f>
        <v>1</v>
      </c>
      <c r="F104" s="132" t="s">
        <v>318</v>
      </c>
      <c r="G104" s="137"/>
      <c r="H104" s="137"/>
      <c r="I104" s="137"/>
      <c r="K104" s="137"/>
      <c r="L104" s="137"/>
      <c r="M104" s="137"/>
      <c r="N104" s="137"/>
      <c r="O104" s="137"/>
      <c r="P104" s="137"/>
      <c r="Q104" s="137"/>
      <c r="R104" s="137"/>
      <c r="S104" s="137"/>
      <c r="T104" s="137"/>
      <c r="U104" s="137"/>
      <c r="V104" s="137"/>
      <c r="W104" s="137"/>
      <c r="X104" s="137"/>
      <c r="Y104" s="137"/>
      <c r="Z104" s="13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row>
    <row r="105" spans="1:55" ht="22.5" customHeight="1" x14ac:dyDescent="0.2">
      <c r="B105" s="214"/>
      <c r="C105" s="257"/>
      <c r="D105" s="68"/>
      <c r="E105" s="73">
        <f>IF('VI - S. ABSTRATOS'!E105="não observado",1,IF('VI - S. ABSTRATOS'!E105="emergente",2,IF('VI - S. ABSTRATOS'!E105="dominado",3,0)))</f>
        <v>1</v>
      </c>
      <c r="F105" s="132" t="s">
        <v>319</v>
      </c>
      <c r="G105" s="137"/>
      <c r="H105" s="137"/>
      <c r="I105" s="137"/>
      <c r="K105" s="137"/>
      <c r="L105" s="137"/>
      <c r="M105" s="137"/>
      <c r="N105" s="137"/>
      <c r="O105" s="137"/>
      <c r="P105" s="137"/>
      <c r="Q105" s="137"/>
      <c r="R105" s="137"/>
      <c r="S105" s="137"/>
      <c r="T105" s="137"/>
      <c r="U105" s="137"/>
      <c r="V105" s="137"/>
      <c r="W105" s="137"/>
      <c r="X105" s="137"/>
      <c r="Y105" s="137"/>
      <c r="Z105" s="13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row>
    <row r="106" spans="1:55" ht="22.5" customHeight="1" x14ac:dyDescent="0.2">
      <c r="B106" s="214"/>
      <c r="C106" s="257"/>
      <c r="D106" s="68"/>
      <c r="E106" s="73">
        <f>IF('VI - S. ABSTRATOS'!E106="não observado",1,IF('VI - S. ABSTRATOS'!E106="emergente",2,IF('VI - S. ABSTRATOS'!E106="dominado",3,0)))</f>
        <v>1</v>
      </c>
      <c r="F106" s="132" t="s">
        <v>320</v>
      </c>
      <c r="G106" s="137"/>
      <c r="H106" s="137"/>
      <c r="I106" s="137"/>
      <c r="K106" s="137"/>
      <c r="L106" s="137"/>
      <c r="M106" s="137"/>
      <c r="N106" s="137"/>
      <c r="O106" s="137"/>
      <c r="P106" s="137"/>
      <c r="Q106" s="137"/>
      <c r="R106" s="137"/>
      <c r="S106" s="137"/>
      <c r="T106" s="137"/>
      <c r="U106" s="137"/>
      <c r="V106" s="137"/>
      <c r="W106" s="137"/>
      <c r="X106" s="137"/>
      <c r="Y106" s="137"/>
      <c r="Z106" s="13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row>
    <row r="107" spans="1:55" ht="6.75" customHeight="1" x14ac:dyDescent="0.2">
      <c r="B107" s="219"/>
      <c r="C107" s="258"/>
      <c r="D107" s="71"/>
      <c r="E107" s="19"/>
      <c r="F107" s="21"/>
      <c r="G107" s="137"/>
      <c r="H107" s="137"/>
      <c r="I107" s="137"/>
      <c r="K107" s="137"/>
      <c r="L107" s="137"/>
      <c r="M107" s="137"/>
      <c r="N107" s="137"/>
      <c r="O107" s="137"/>
      <c r="P107" s="137"/>
      <c r="Q107" s="137"/>
      <c r="R107" s="137"/>
      <c r="S107" s="137"/>
      <c r="T107" s="137"/>
      <c r="U107" s="137"/>
      <c r="V107" s="137"/>
      <c r="W107" s="137"/>
      <c r="X107" s="137"/>
      <c r="Y107" s="137"/>
      <c r="Z107" s="13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row>
    <row r="108" spans="1:55" ht="6.75" customHeight="1" x14ac:dyDescent="0.2">
      <c r="B108" s="213" t="s">
        <v>237</v>
      </c>
      <c r="C108" s="256" t="s">
        <v>242</v>
      </c>
      <c r="D108" s="70"/>
      <c r="E108" s="57">
        <f>MAX(E109:E113)</f>
        <v>1</v>
      </c>
      <c r="F108" s="77"/>
      <c r="G108" s="137"/>
      <c r="H108" s="137"/>
      <c r="I108" s="137"/>
      <c r="K108" s="137"/>
      <c r="L108" s="137"/>
      <c r="M108" s="137"/>
      <c r="N108" s="137"/>
      <c r="O108" s="137"/>
      <c r="P108" s="137"/>
      <c r="Q108" s="137"/>
      <c r="R108" s="137"/>
      <c r="S108" s="137"/>
      <c r="T108" s="137"/>
      <c r="U108" s="137"/>
      <c r="V108" s="137"/>
      <c r="W108" s="137"/>
      <c r="X108" s="137"/>
      <c r="Y108" s="137"/>
      <c r="Z108" s="13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row>
    <row r="109" spans="1:55" ht="24.75" customHeight="1" x14ac:dyDescent="0.2">
      <c r="B109" s="214"/>
      <c r="C109" s="257"/>
      <c r="D109" s="68">
        <f>IF('VI Caculo'!E109="não observado",1,IF('VI Caculo'!E109="emergente",2,IF('VI Caculo'!E109="dominado",3,0)))</f>
        <v>0</v>
      </c>
      <c r="E109" s="73">
        <f>IF('VI - S. ABSTRATOS'!E109="não observado",1,IF('VI - S. ABSTRATOS'!E109="emergente",2,IF('VI - S. ABSTRATOS'!E109="dominado",3,0)))</f>
        <v>1</v>
      </c>
      <c r="F109" s="132" t="s">
        <v>321</v>
      </c>
      <c r="G109" s="137"/>
      <c r="H109" s="137"/>
      <c r="I109" s="137"/>
      <c r="K109" s="137"/>
      <c r="L109" s="137"/>
      <c r="M109" s="137"/>
      <c r="N109" s="137"/>
      <c r="O109" s="137"/>
      <c r="P109" s="137"/>
      <c r="Q109" s="137"/>
      <c r="R109" s="137"/>
      <c r="S109" s="137"/>
      <c r="T109" s="137"/>
      <c r="U109" s="137"/>
      <c r="V109" s="137"/>
      <c r="W109" s="137"/>
      <c r="X109" s="137"/>
      <c r="Y109" s="137"/>
      <c r="Z109" s="13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row>
    <row r="110" spans="1:55" ht="22.5" customHeight="1" x14ac:dyDescent="0.2">
      <c r="B110" s="214"/>
      <c r="C110" s="257"/>
      <c r="D110" s="68">
        <f>IF('VI Caculo'!E110="não observado",1,IF('VI Caculo'!E110="emergente",2,IF('VI Caculo'!E110="dominado",3,0)))</f>
        <v>0</v>
      </c>
      <c r="E110" s="73">
        <f>IF('VI - S. ABSTRATOS'!E110="não observado",1,IF('VI - S. ABSTRATOS'!E110="emergente",2,IF('VI - S. ABSTRATOS'!E110="dominado",3,0)))</f>
        <v>1</v>
      </c>
      <c r="F110" s="132" t="s">
        <v>322</v>
      </c>
      <c r="G110" s="137"/>
      <c r="H110" s="137"/>
      <c r="I110" s="137"/>
      <c r="K110" s="137"/>
      <c r="L110" s="137"/>
      <c r="M110" s="137"/>
      <c r="N110" s="137"/>
      <c r="O110" s="137"/>
      <c r="P110" s="137"/>
      <c r="Q110" s="137"/>
      <c r="R110" s="137"/>
      <c r="S110" s="137"/>
      <c r="T110" s="137"/>
      <c r="U110" s="137"/>
      <c r="V110" s="137"/>
      <c r="W110" s="137"/>
      <c r="X110" s="137"/>
      <c r="Y110" s="137"/>
      <c r="Z110" s="13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row>
    <row r="111" spans="1:55" ht="22.5" customHeight="1" x14ac:dyDescent="0.2">
      <c r="B111" s="214"/>
      <c r="C111" s="257"/>
      <c r="D111" s="68"/>
      <c r="E111" s="73">
        <f>IF('VI - S. ABSTRATOS'!E111="não observado",1,IF('VI - S. ABSTRATOS'!E111="emergente",2,IF('VI - S. ABSTRATOS'!E111="dominado",3,0)))</f>
        <v>1</v>
      </c>
      <c r="F111" s="132" t="s">
        <v>323</v>
      </c>
      <c r="G111" s="137"/>
      <c r="H111" s="137"/>
      <c r="I111" s="137"/>
      <c r="K111" s="137"/>
      <c r="L111" s="137"/>
      <c r="M111" s="137"/>
      <c r="N111" s="137"/>
      <c r="O111" s="137"/>
      <c r="P111" s="137"/>
      <c r="Q111" s="137"/>
      <c r="R111" s="137"/>
      <c r="S111" s="137"/>
      <c r="T111" s="137"/>
      <c r="U111" s="137"/>
      <c r="V111" s="137"/>
      <c r="W111" s="137"/>
      <c r="X111" s="137"/>
      <c r="Y111" s="137"/>
      <c r="Z111" s="13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row>
    <row r="112" spans="1:55" ht="22.5" customHeight="1" x14ac:dyDescent="0.2">
      <c r="B112" s="214"/>
      <c r="C112" s="257"/>
      <c r="D112" s="68"/>
      <c r="E112" s="73">
        <f>IF('VI - S. ABSTRATOS'!E112="não observado",1,IF('VI - S. ABSTRATOS'!E112="emergente",2,IF('VI - S. ABSTRATOS'!E112="dominado",3,0)))</f>
        <v>1</v>
      </c>
      <c r="F112" s="132" t="s">
        <v>324</v>
      </c>
      <c r="G112" s="137"/>
      <c r="H112" s="137"/>
      <c r="I112" s="137"/>
      <c r="K112" s="137"/>
      <c r="L112" s="137"/>
      <c r="M112" s="137"/>
      <c r="N112" s="137"/>
      <c r="O112" s="137"/>
      <c r="P112" s="137"/>
      <c r="Q112" s="137"/>
      <c r="R112" s="137"/>
      <c r="S112" s="137"/>
      <c r="T112" s="137"/>
      <c r="U112" s="137"/>
      <c r="V112" s="137"/>
      <c r="W112" s="137"/>
      <c r="X112" s="137"/>
      <c r="Y112" s="137"/>
      <c r="Z112" s="13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row>
    <row r="113" spans="2:55" ht="22.5" customHeight="1" x14ac:dyDescent="0.2">
      <c r="B113" s="214"/>
      <c r="C113" s="257"/>
      <c r="D113" s="68"/>
      <c r="E113" s="73">
        <f>IF('VI - S. ABSTRATOS'!E113="não observado",1,IF('VI - S. ABSTRATOS'!E113="emergente",2,IF('VI - S. ABSTRATOS'!E113="dominado",3,0)))</f>
        <v>1</v>
      </c>
      <c r="F113" s="132" t="s">
        <v>325</v>
      </c>
      <c r="G113" s="137"/>
      <c r="H113" s="137"/>
      <c r="I113" s="137"/>
      <c r="K113" s="137"/>
      <c r="L113" s="137"/>
      <c r="M113" s="137"/>
      <c r="N113" s="137"/>
      <c r="O113" s="137"/>
      <c r="P113" s="137"/>
      <c r="Q113" s="137"/>
      <c r="R113" s="137"/>
      <c r="S113" s="137"/>
      <c r="T113" s="137"/>
      <c r="U113" s="137"/>
      <c r="V113" s="137"/>
      <c r="W113" s="137"/>
      <c r="X113" s="137"/>
      <c r="Y113" s="137"/>
      <c r="Z113" s="13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row>
    <row r="114" spans="2:55" ht="6.75" customHeight="1" x14ac:dyDescent="0.2">
      <c r="B114" s="219"/>
      <c r="C114" s="258"/>
      <c r="D114" s="71"/>
      <c r="E114" s="19"/>
      <c r="F114" s="136"/>
      <c r="G114" s="137"/>
      <c r="H114" s="137"/>
      <c r="I114" s="137"/>
      <c r="K114" s="137"/>
      <c r="L114" s="137"/>
      <c r="M114" s="137"/>
      <c r="N114" s="137"/>
      <c r="O114" s="137"/>
      <c r="P114" s="137"/>
      <c r="Q114" s="137"/>
      <c r="R114" s="137"/>
      <c r="S114" s="137"/>
      <c r="T114" s="137"/>
      <c r="U114" s="137"/>
      <c r="V114" s="137"/>
      <c r="W114" s="137"/>
      <c r="X114" s="137"/>
      <c r="Y114" s="137"/>
      <c r="Z114" s="13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row>
    <row r="115" spans="2:55" ht="6.75" customHeight="1" x14ac:dyDescent="0.2">
      <c r="B115" s="213" t="s">
        <v>241</v>
      </c>
      <c r="C115" s="256" t="s">
        <v>243</v>
      </c>
      <c r="D115" s="70"/>
      <c r="E115" s="57">
        <f>MAX(E116:E120)</f>
        <v>1</v>
      </c>
      <c r="F115" s="77"/>
      <c r="G115" s="137"/>
      <c r="H115" s="137"/>
      <c r="I115" s="137"/>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row>
    <row r="116" spans="2:55" ht="24.75" customHeight="1" x14ac:dyDescent="0.2">
      <c r="B116" s="214"/>
      <c r="C116" s="257"/>
      <c r="D116" s="68">
        <f>IF('VI Caculo'!E116="não observado",1,IF('VI Caculo'!E116="emergente",2,IF('VI Caculo'!E116="dominado",3,0)))</f>
        <v>0</v>
      </c>
      <c r="E116" s="73">
        <f>IF('VI - S. ABSTRATOS'!E116="não observado",1,IF('VI - S. ABSTRATOS'!E116="emergente",2,IF('VI - S. ABSTRATOS'!E116="dominado",3,0)))</f>
        <v>1</v>
      </c>
      <c r="F116" s="132" t="s">
        <v>326</v>
      </c>
      <c r="G116" s="137"/>
      <c r="H116" s="137"/>
      <c r="I116" s="137"/>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row>
    <row r="117" spans="2:55" ht="22.5" customHeight="1" x14ac:dyDescent="0.2">
      <c r="B117" s="214"/>
      <c r="C117" s="257"/>
      <c r="D117" s="68">
        <f>IF('VI Caculo'!E117="não observado",1,IF('VI Caculo'!E117="emergente",2,IF('VI Caculo'!E117="dominado",3,0)))</f>
        <v>0</v>
      </c>
      <c r="E117" s="73">
        <f>IF('VI - S. ABSTRATOS'!E117="não observado",1,IF('VI - S. ABSTRATOS'!E117="emergente",2,IF('VI - S. ABSTRATOS'!E117="dominado",3,0)))</f>
        <v>1</v>
      </c>
      <c r="F117" s="132" t="s">
        <v>327</v>
      </c>
      <c r="G117" s="137"/>
      <c r="H117" s="137"/>
      <c r="I117" s="137"/>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row>
    <row r="118" spans="2:55" ht="22.5" customHeight="1" x14ac:dyDescent="0.2">
      <c r="B118" s="214"/>
      <c r="C118" s="257"/>
      <c r="D118" s="68"/>
      <c r="E118" s="73">
        <f>IF('VI - S. ABSTRATOS'!E118="não observado",1,IF('VI - S. ABSTRATOS'!E118="emergente",2,IF('VI - S. ABSTRATOS'!E118="dominado",3,0)))</f>
        <v>1</v>
      </c>
      <c r="F118" s="132" t="s">
        <v>328</v>
      </c>
      <c r="G118" s="137"/>
      <c r="H118" s="137"/>
      <c r="I118" s="137"/>
      <c r="K118" s="137"/>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row>
    <row r="119" spans="2:55" ht="22.5" customHeight="1" x14ac:dyDescent="0.2">
      <c r="B119" s="214"/>
      <c r="C119" s="257"/>
      <c r="D119" s="68"/>
      <c r="E119" s="73">
        <f>IF('VI - S. ABSTRATOS'!E119="não observado",1,IF('VI - S. ABSTRATOS'!E119="emergente",2,IF('VI - S. ABSTRATOS'!E119="dominado",3,0)))</f>
        <v>1</v>
      </c>
      <c r="F119" s="132" t="s">
        <v>329</v>
      </c>
      <c r="G119" s="137"/>
      <c r="H119" s="137"/>
      <c r="I119" s="137"/>
      <c r="K119" s="137"/>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row>
    <row r="120" spans="2:55" ht="22.5" customHeight="1" x14ac:dyDescent="0.2">
      <c r="B120" s="214"/>
      <c r="C120" s="257"/>
      <c r="D120" s="68"/>
      <c r="E120" s="73">
        <f>IF('VI - S. ABSTRATOS'!E120="não observado",1,IF('VI - S. ABSTRATOS'!E120="emergente",2,IF('VI - S. ABSTRATOS'!E120="dominado",3,0)))</f>
        <v>1</v>
      </c>
      <c r="F120" s="132" t="s">
        <v>330</v>
      </c>
      <c r="G120" s="137"/>
      <c r="H120" s="137"/>
      <c r="I120" s="137"/>
      <c r="K120" s="137"/>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row>
    <row r="121" spans="2:55" ht="6.75" customHeight="1" x14ac:dyDescent="0.2">
      <c r="B121" s="219"/>
      <c r="C121" s="258"/>
      <c r="D121" s="71"/>
      <c r="E121" s="19"/>
      <c r="F121" s="107"/>
    </row>
    <row r="122" spans="2:55" ht="27.75" customHeight="1" x14ac:dyDescent="0.2">
      <c r="B122" s="262" t="s">
        <v>332</v>
      </c>
      <c r="C122" s="262"/>
      <c r="D122" s="262"/>
      <c r="E122" s="262"/>
      <c r="F122" s="262"/>
    </row>
    <row r="124" spans="2:55" x14ac:dyDescent="0.2">
      <c r="E124" s="2">
        <f>(E4+E5+E6+E7+E8+E11+E12+E13+E14+E15+E18+E19+E20+E21+E22+E25+E26+E27+E28+E29+E32+E33+E34+E35+E36+E39+E40+E41+E42+E43+E46+E47+E48+E49+E50+E53+E54+E55+E56+E57+E60+E61+E62+E63+E64+E67+E68+E69+E70+E71+E74+E75+E76+E77+E78+E81+E82+E83+E84+E85+E88+E89+E90+E91+E92+E95+E96+E97+E98+E99+E102+E103+E104+E105+E106+E109+E110+E111+E112+E113+E116+E117+E118+E119+E120)/85</f>
        <v>1</v>
      </c>
    </row>
  </sheetData>
  <mergeCells count="37">
    <mergeCell ref="B1:F1"/>
    <mergeCell ref="D2:F2"/>
    <mergeCell ref="B3:B8"/>
    <mergeCell ref="C3:C9"/>
    <mergeCell ref="B10:B15"/>
    <mergeCell ref="C10:C16"/>
    <mergeCell ref="B17:B23"/>
    <mergeCell ref="C17:C23"/>
    <mergeCell ref="B24:B30"/>
    <mergeCell ref="C24:C30"/>
    <mergeCell ref="B31:B37"/>
    <mergeCell ref="C31:C37"/>
    <mergeCell ref="B38:B44"/>
    <mergeCell ref="C38:C44"/>
    <mergeCell ref="B45:B51"/>
    <mergeCell ref="C45:C51"/>
    <mergeCell ref="B52:B58"/>
    <mergeCell ref="C52:C58"/>
    <mergeCell ref="B59:B65"/>
    <mergeCell ref="C59:C65"/>
    <mergeCell ref="B66:B72"/>
    <mergeCell ref="C66:C72"/>
    <mergeCell ref="B73:B79"/>
    <mergeCell ref="C73:C79"/>
    <mergeCell ref="B80:B86"/>
    <mergeCell ref="C80:C86"/>
    <mergeCell ref="B87:B93"/>
    <mergeCell ref="C87:C93"/>
    <mergeCell ref="B94:B100"/>
    <mergeCell ref="C94:C100"/>
    <mergeCell ref="B122:F122"/>
    <mergeCell ref="B101:B107"/>
    <mergeCell ref="C101:C107"/>
    <mergeCell ref="B108:B114"/>
    <mergeCell ref="C108:C114"/>
    <mergeCell ref="B115:B121"/>
    <mergeCell ref="C115:C121"/>
  </mergeCells>
  <conditionalFormatting sqref="E5:E8">
    <cfRule type="containsText" dxfId="2" priority="50" operator="containsText" text="DOMINADO">
      <formula>NOT(ISERROR(SEARCH("DOMINADO",E5)))</formula>
    </cfRule>
    <cfRule type="containsText" dxfId="1" priority="51" operator="containsText" text="EMERGENTE">
      <formula>NOT(ISERROR(SEARCH("EMERGENTE",E5)))</formula>
    </cfRule>
    <cfRule type="containsText" dxfId="0" priority="52" operator="containsText" text="NÃO OBSERVADO">
      <formula>NOT(ISERROR(SEARCH("NÃO OBSERVADO",E5)))</formula>
    </cfRule>
  </conditionalFormatting>
  <conditionalFormatting sqref="J4">
    <cfRule type="colorScale" priority="49">
      <colorScale>
        <cfvo type="min"/>
        <cfvo type="percentile" val="50"/>
        <cfvo type="max"/>
        <color rgb="FF92D050"/>
        <color theme="5" tint="0.39997558519241921"/>
        <color rgb="FFFFC000"/>
      </colorScale>
    </cfRule>
  </conditionalFormatting>
  <dataValidations disablePrompts="1" count="1">
    <dataValidation type="list" allowBlank="1" showInputMessage="1" showErrorMessage="1" sqref="J4:J6" xr:uid="{00010F4C-7FB0-4498-B041-8B205E5FCF80}">
      <formula1>$J$4:$J$6</formula1>
    </dataValidation>
  </dataValidations>
  <pageMargins left="0.23622047244094491" right="0.23622047244094491" top="0.55118110236220474" bottom="0.35433070866141736" header="0.31496062992125984" footer="0.31496062992125984"/>
  <pageSetup paperSize="9" orientation="landscape" r:id="rId1"/>
  <rowBreaks count="5" manualBreakCount="5">
    <brk id="23" min="1" max="5" man="1"/>
    <brk id="44" min="1" max="5" man="1"/>
    <brk id="65" min="1" max="5" man="1"/>
    <brk id="86" min="1" max="5" man="1"/>
    <brk id="107" min="1" max="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70D27-9C29-40E1-AAAB-E7DBE96C00EA}">
  <sheetPr codeName="Planilha16">
    <tabColor rgb="FF00B0F0"/>
  </sheetPr>
  <dimension ref="B1:BD89"/>
  <sheetViews>
    <sheetView showGridLines="0" workbookViewId="0">
      <selection activeCell="S32" sqref="S32:S33"/>
    </sheetView>
  </sheetViews>
  <sheetFormatPr defaultColWidth="9.140625" defaultRowHeight="14.25" x14ac:dyDescent="0.2"/>
  <cols>
    <col min="1" max="1" width="2" style="2" customWidth="1"/>
    <col min="2" max="2" width="10.140625" style="2" customWidth="1"/>
    <col min="3" max="3" width="51.42578125" style="2" customWidth="1"/>
    <col min="4" max="4" width="0.85546875" style="72" customWidth="1"/>
    <col min="5" max="5" width="7.42578125" style="2" customWidth="1"/>
    <col min="6" max="6" width="70.85546875" style="142" customWidth="1"/>
    <col min="7" max="7" width="1" style="142" customWidth="1"/>
    <col min="8" max="9" width="9.140625" style="138"/>
    <col min="10" max="10" width="22.7109375" style="138" customWidth="1"/>
    <col min="11" max="11" width="13.7109375" style="48" customWidth="1"/>
    <col min="12" max="39" width="9.140625" style="138"/>
    <col min="40" max="16384" width="9.140625" style="2"/>
  </cols>
  <sheetData>
    <row r="1" spans="2:56" ht="86.25" customHeight="1" x14ac:dyDescent="0.2">
      <c r="B1" s="279"/>
      <c r="C1" s="280"/>
      <c r="D1" s="280"/>
      <c r="E1" s="280"/>
      <c r="F1" s="280"/>
      <c r="G1" s="281"/>
      <c r="K1" s="48" t="s">
        <v>8</v>
      </c>
      <c r="AN1" s="137"/>
      <c r="AO1" s="137"/>
      <c r="AP1" s="137"/>
      <c r="AQ1" s="137"/>
      <c r="AR1" s="137"/>
      <c r="AS1" s="137"/>
      <c r="AT1" s="137"/>
      <c r="AU1" s="137"/>
      <c r="AV1" s="137"/>
      <c r="AW1" s="137"/>
      <c r="AX1" s="137"/>
      <c r="AY1" s="137"/>
      <c r="AZ1" s="137"/>
      <c r="BA1" s="137"/>
      <c r="BB1" s="137"/>
      <c r="BC1" s="137"/>
      <c r="BD1" s="137"/>
    </row>
    <row r="2" spans="2:56" ht="29.25" customHeight="1" x14ac:dyDescent="0.25">
      <c r="B2" s="28" t="s">
        <v>333</v>
      </c>
      <c r="C2" s="28" t="s">
        <v>354</v>
      </c>
      <c r="D2" s="222" t="s">
        <v>357</v>
      </c>
      <c r="E2" s="223"/>
      <c r="F2" s="223"/>
      <c r="G2" s="224"/>
      <c r="H2" s="139"/>
      <c r="K2" s="49" t="s">
        <v>5</v>
      </c>
      <c r="AN2" s="137"/>
      <c r="AO2" s="137"/>
      <c r="AP2" s="137"/>
      <c r="AQ2" s="137"/>
      <c r="AR2" s="137"/>
      <c r="AS2" s="137"/>
      <c r="AT2" s="137"/>
      <c r="AU2" s="137"/>
      <c r="AV2" s="137"/>
      <c r="AW2" s="137"/>
      <c r="AX2" s="137"/>
      <c r="AY2" s="137"/>
      <c r="AZ2" s="137"/>
      <c r="BA2" s="137"/>
      <c r="BB2" s="137"/>
      <c r="BC2" s="137"/>
      <c r="BD2" s="137"/>
    </row>
    <row r="3" spans="2:56" ht="6.75" customHeight="1" x14ac:dyDescent="0.2">
      <c r="B3" s="213" t="s">
        <v>101</v>
      </c>
      <c r="C3" s="256" t="s">
        <v>212</v>
      </c>
      <c r="D3" s="70"/>
      <c r="E3" s="7"/>
      <c r="F3" s="151"/>
      <c r="G3" s="140"/>
      <c r="K3" s="50" t="s">
        <v>6</v>
      </c>
      <c r="AN3" s="137"/>
      <c r="AO3" s="137"/>
      <c r="AP3" s="137"/>
      <c r="AQ3" s="137"/>
      <c r="AR3" s="137"/>
      <c r="AS3" s="137"/>
      <c r="AT3" s="137"/>
      <c r="AU3" s="137"/>
      <c r="AV3" s="137"/>
      <c r="AW3" s="137"/>
      <c r="AX3" s="137"/>
      <c r="AY3" s="137"/>
      <c r="AZ3" s="137"/>
      <c r="BA3" s="137"/>
      <c r="BB3" s="137"/>
      <c r="BC3" s="137"/>
      <c r="BD3" s="137"/>
    </row>
    <row r="4" spans="2:56" ht="25.5" customHeight="1" x14ac:dyDescent="0.2">
      <c r="B4" s="214"/>
      <c r="C4" s="257"/>
      <c r="D4" s="106"/>
      <c r="E4" s="73">
        <f>IF('VII - LINGUAGEM'!E4="não observado",1,IF('VII - LINGUAGEM'!E4="emergente",2,IF('VII - LINGUAGEM'!E4="dominado",3,0)))</f>
        <v>1</v>
      </c>
      <c r="F4" s="76" t="s">
        <v>334</v>
      </c>
      <c r="G4" s="143"/>
      <c r="K4" s="51" t="s">
        <v>7</v>
      </c>
      <c r="AN4" s="137"/>
      <c r="AO4" s="137"/>
      <c r="AP4" s="137"/>
      <c r="AQ4" s="137"/>
      <c r="AR4" s="137"/>
      <c r="AS4" s="137"/>
      <c r="AT4" s="137"/>
      <c r="AU4" s="137"/>
      <c r="AV4" s="137"/>
      <c r="AW4" s="137"/>
      <c r="AX4" s="137"/>
      <c r="AY4" s="137"/>
      <c r="AZ4" s="137"/>
      <c r="BA4" s="137"/>
      <c r="BB4" s="137"/>
      <c r="BC4" s="137"/>
      <c r="BD4" s="137"/>
    </row>
    <row r="5" spans="2:56" ht="22.5" customHeight="1" thickBot="1" x14ac:dyDescent="0.25">
      <c r="B5" s="214"/>
      <c r="C5" s="257"/>
      <c r="D5" s="106"/>
      <c r="E5" s="278" t="s">
        <v>350</v>
      </c>
      <c r="F5" s="278"/>
      <c r="G5" s="79"/>
      <c r="K5" s="51"/>
      <c r="AN5" s="137"/>
      <c r="AO5" s="137"/>
      <c r="AP5" s="137"/>
      <c r="AQ5" s="137"/>
      <c r="AR5" s="137"/>
      <c r="AS5" s="137"/>
      <c r="AT5" s="137"/>
      <c r="AU5" s="137"/>
      <c r="AV5" s="137"/>
      <c r="AW5" s="137"/>
      <c r="AX5" s="137"/>
      <c r="AY5" s="137"/>
      <c r="AZ5" s="137"/>
      <c r="BA5" s="137"/>
      <c r="BB5" s="137"/>
      <c r="BC5" s="137"/>
      <c r="BD5" s="137"/>
    </row>
    <row r="6" spans="2:56" ht="39.75" customHeight="1" thickBot="1" x14ac:dyDescent="0.25">
      <c r="B6" s="131"/>
      <c r="C6" s="257"/>
      <c r="D6" s="106"/>
      <c r="E6" s="276"/>
      <c r="F6" s="277"/>
      <c r="G6" s="148"/>
      <c r="K6" s="51"/>
      <c r="AN6" s="137"/>
      <c r="AO6" s="137"/>
      <c r="AP6" s="137"/>
      <c r="AQ6" s="137"/>
      <c r="AR6" s="137"/>
      <c r="AS6" s="137"/>
      <c r="AT6" s="137"/>
      <c r="AU6" s="137"/>
      <c r="AV6" s="137"/>
      <c r="AW6" s="137"/>
      <c r="AX6" s="137"/>
      <c r="AY6" s="137"/>
      <c r="AZ6" s="137"/>
      <c r="BA6" s="137"/>
      <c r="BB6" s="137"/>
      <c r="BC6" s="137"/>
      <c r="BD6" s="137"/>
    </row>
    <row r="7" spans="2:56" ht="6.75" customHeight="1" x14ac:dyDescent="0.2">
      <c r="B7" s="46"/>
      <c r="C7" s="258"/>
      <c r="D7" s="71"/>
      <c r="E7" s="19"/>
      <c r="F7" s="150"/>
      <c r="G7" s="141"/>
      <c r="AN7" s="137"/>
      <c r="AO7" s="137"/>
      <c r="AP7" s="137"/>
      <c r="AQ7" s="137"/>
      <c r="AR7" s="137"/>
      <c r="AS7" s="137"/>
      <c r="AT7" s="137"/>
      <c r="AU7" s="137"/>
      <c r="AV7" s="137"/>
      <c r="AW7" s="137"/>
      <c r="AX7" s="137"/>
      <c r="AY7" s="137"/>
      <c r="AZ7" s="137"/>
      <c r="BA7" s="137"/>
      <c r="BB7" s="137"/>
      <c r="BC7" s="137"/>
      <c r="BD7" s="137"/>
    </row>
    <row r="8" spans="2:56" ht="6.75" customHeight="1" x14ac:dyDescent="0.2">
      <c r="B8" s="213" t="s">
        <v>102</v>
      </c>
      <c r="C8" s="256" t="s">
        <v>170</v>
      </c>
      <c r="D8" s="70"/>
      <c r="E8" s="7"/>
      <c r="F8" s="151"/>
      <c r="G8" s="140"/>
      <c r="K8" s="50"/>
      <c r="AN8" s="137"/>
      <c r="AO8" s="137"/>
      <c r="AP8" s="137"/>
      <c r="AQ8" s="137"/>
      <c r="AR8" s="137"/>
      <c r="AS8" s="137"/>
      <c r="AT8" s="137"/>
      <c r="AU8" s="137"/>
      <c r="AV8" s="137"/>
      <c r="AW8" s="137"/>
      <c r="AX8" s="137"/>
      <c r="AY8" s="137"/>
      <c r="AZ8" s="137"/>
      <c r="BA8" s="137"/>
      <c r="BB8" s="137"/>
      <c r="BC8" s="137"/>
      <c r="BD8" s="137"/>
    </row>
    <row r="9" spans="2:56" ht="25.5" customHeight="1" x14ac:dyDescent="0.25">
      <c r="B9" s="214"/>
      <c r="C9" s="257"/>
      <c r="D9" s="106"/>
      <c r="E9" s="73">
        <f>IF('VII - LINGUAGEM'!E9="não observado",1,IF('VII - LINGUAGEM'!E9="emergente",2,IF('VII - LINGUAGEM'!E9="dominado",3,0)))</f>
        <v>1</v>
      </c>
      <c r="F9" s="76" t="s">
        <v>335</v>
      </c>
      <c r="G9" s="143"/>
      <c r="K9" s="51"/>
      <c r="AN9" s="137"/>
      <c r="AO9" s="137"/>
      <c r="AP9" s="137"/>
      <c r="AQ9" s="137"/>
      <c r="AR9" s="137"/>
      <c r="AS9" s="137"/>
      <c r="AT9" s="137"/>
      <c r="AU9" s="137"/>
      <c r="AV9" s="137"/>
      <c r="AW9" s="137"/>
      <c r="AX9" s="137"/>
      <c r="AY9" s="137"/>
      <c r="AZ9" s="137"/>
      <c r="BA9" s="137"/>
      <c r="BB9" s="137"/>
      <c r="BC9" s="137"/>
      <c r="BD9" s="137"/>
    </row>
    <row r="10" spans="2:56" ht="22.5" customHeight="1" thickBot="1" x14ac:dyDescent="0.25">
      <c r="B10" s="214"/>
      <c r="C10" s="257"/>
      <c r="D10" s="106"/>
      <c r="E10" s="278" t="s">
        <v>350</v>
      </c>
      <c r="F10" s="278"/>
      <c r="G10" s="79"/>
      <c r="K10" s="51"/>
      <c r="AN10" s="137"/>
      <c r="AO10" s="137"/>
      <c r="AP10" s="137"/>
      <c r="AQ10" s="137"/>
      <c r="AR10" s="137"/>
      <c r="AS10" s="137"/>
      <c r="AT10" s="137"/>
      <c r="AU10" s="137"/>
      <c r="AV10" s="137"/>
      <c r="AW10" s="137"/>
      <c r="AX10" s="137"/>
      <c r="AY10" s="137"/>
      <c r="AZ10" s="137"/>
      <c r="BA10" s="137"/>
      <c r="BB10" s="137"/>
      <c r="BC10" s="137"/>
      <c r="BD10" s="137"/>
    </row>
    <row r="11" spans="2:56" ht="39.75" customHeight="1" thickBot="1" x14ac:dyDescent="0.25">
      <c r="B11" s="131"/>
      <c r="C11" s="257"/>
      <c r="D11" s="106"/>
      <c r="E11" s="276"/>
      <c r="F11" s="277"/>
      <c r="G11" s="148"/>
      <c r="K11" s="51"/>
      <c r="AN11" s="137"/>
      <c r="AO11" s="137"/>
      <c r="AP11" s="137"/>
      <c r="AQ11" s="137"/>
      <c r="AR11" s="137"/>
      <c r="AS11" s="137"/>
      <c r="AT11" s="137"/>
      <c r="AU11" s="137"/>
      <c r="AV11" s="137"/>
      <c r="AW11" s="137"/>
      <c r="AX11" s="137"/>
      <c r="AY11" s="137"/>
      <c r="AZ11" s="137"/>
      <c r="BA11" s="137"/>
      <c r="BB11" s="137"/>
      <c r="BC11" s="137"/>
      <c r="BD11" s="137"/>
    </row>
    <row r="12" spans="2:56" ht="6.75" customHeight="1" x14ac:dyDescent="0.2">
      <c r="B12" s="46"/>
      <c r="C12" s="258"/>
      <c r="D12" s="71"/>
      <c r="E12" s="19"/>
      <c r="F12" s="150"/>
      <c r="G12" s="141"/>
      <c r="AN12" s="137"/>
      <c r="AO12" s="137"/>
      <c r="AP12" s="137"/>
      <c r="AQ12" s="137"/>
      <c r="AR12" s="137"/>
      <c r="AS12" s="137"/>
      <c r="AT12" s="137"/>
      <c r="AU12" s="137"/>
      <c r="AV12" s="137"/>
      <c r="AW12" s="137"/>
      <c r="AX12" s="137"/>
      <c r="AY12" s="137"/>
      <c r="AZ12" s="137"/>
      <c r="BA12" s="137"/>
      <c r="BB12" s="137"/>
      <c r="BC12" s="137"/>
      <c r="BD12" s="137"/>
    </row>
    <row r="13" spans="2:56" ht="6.75" customHeight="1" x14ac:dyDescent="0.2">
      <c r="B13" s="213" t="s">
        <v>103</v>
      </c>
      <c r="C13" s="256" t="s">
        <v>171</v>
      </c>
      <c r="D13" s="70"/>
      <c r="E13" s="7"/>
      <c r="F13" s="151"/>
      <c r="G13" s="140"/>
      <c r="K13" s="50"/>
      <c r="AN13" s="137"/>
      <c r="AO13" s="137"/>
      <c r="AP13" s="137"/>
      <c r="AQ13" s="137"/>
      <c r="AR13" s="137"/>
      <c r="AS13" s="137"/>
      <c r="AT13" s="137"/>
      <c r="AU13" s="137"/>
      <c r="AV13" s="137"/>
      <c r="AW13" s="137"/>
      <c r="AX13" s="137"/>
      <c r="AY13" s="137"/>
      <c r="AZ13" s="137"/>
      <c r="BA13" s="137"/>
      <c r="BB13" s="137"/>
      <c r="BC13" s="137"/>
      <c r="BD13" s="137"/>
    </row>
    <row r="14" spans="2:56" ht="25.5" customHeight="1" x14ac:dyDescent="0.25">
      <c r="B14" s="214"/>
      <c r="C14" s="257"/>
      <c r="D14" s="106"/>
      <c r="E14" s="73">
        <f>IF('VII - LINGUAGEM'!E14="não observado",1,IF('VII - LINGUAGEM'!E14="emergente",2,IF('VII - LINGUAGEM'!E14="dominado",3,0)))</f>
        <v>1</v>
      </c>
      <c r="F14" s="76" t="s">
        <v>336</v>
      </c>
      <c r="G14" s="143"/>
      <c r="K14" s="51"/>
      <c r="AN14" s="137"/>
      <c r="AO14" s="137"/>
      <c r="AP14" s="137"/>
      <c r="AQ14" s="137"/>
      <c r="AR14" s="137"/>
      <c r="AS14" s="137"/>
      <c r="AT14" s="137"/>
      <c r="AU14" s="137"/>
      <c r="AV14" s="137"/>
      <c r="AW14" s="137"/>
      <c r="AX14" s="137"/>
      <c r="AY14" s="137"/>
      <c r="AZ14" s="137"/>
      <c r="BA14" s="137"/>
      <c r="BB14" s="137"/>
      <c r="BC14" s="137"/>
      <c r="BD14" s="137"/>
    </row>
    <row r="15" spans="2:56" ht="22.5" customHeight="1" thickBot="1" x14ac:dyDescent="0.25">
      <c r="B15" s="214"/>
      <c r="C15" s="257"/>
      <c r="D15" s="106"/>
      <c r="E15" s="278" t="s">
        <v>350</v>
      </c>
      <c r="F15" s="278"/>
      <c r="G15" s="79"/>
      <c r="K15" s="51"/>
      <c r="AN15" s="137"/>
      <c r="AO15" s="137"/>
      <c r="AP15" s="137"/>
      <c r="AQ15" s="137"/>
      <c r="AR15" s="137"/>
      <c r="AS15" s="137"/>
      <c r="AT15" s="137"/>
      <c r="AU15" s="137"/>
      <c r="AV15" s="137"/>
      <c r="AW15" s="137"/>
      <c r="AX15" s="137"/>
      <c r="AY15" s="137"/>
      <c r="AZ15" s="137"/>
      <c r="BA15" s="137"/>
      <c r="BB15" s="137"/>
      <c r="BC15" s="137"/>
      <c r="BD15" s="137"/>
    </row>
    <row r="16" spans="2:56" ht="39.75" customHeight="1" thickBot="1" x14ac:dyDescent="0.25">
      <c r="B16" s="131"/>
      <c r="C16" s="257"/>
      <c r="D16" s="106"/>
      <c r="E16" s="276"/>
      <c r="F16" s="277"/>
      <c r="G16" s="148"/>
      <c r="K16" s="51"/>
      <c r="AN16" s="137"/>
      <c r="AO16" s="137"/>
      <c r="AP16" s="137"/>
      <c r="AQ16" s="137"/>
      <c r="AR16" s="137"/>
      <c r="AS16" s="137"/>
      <c r="AT16" s="137"/>
      <c r="AU16" s="137"/>
      <c r="AV16" s="137"/>
      <c r="AW16" s="137"/>
      <c r="AX16" s="137"/>
      <c r="AY16" s="137"/>
      <c r="AZ16" s="137"/>
      <c r="BA16" s="137"/>
      <c r="BB16" s="137"/>
      <c r="BC16" s="137"/>
      <c r="BD16" s="137"/>
    </row>
    <row r="17" spans="2:56" ht="6.75" customHeight="1" x14ac:dyDescent="0.2">
      <c r="B17" s="46"/>
      <c r="C17" s="258"/>
      <c r="D17" s="71"/>
      <c r="E17" s="19"/>
      <c r="F17" s="150"/>
      <c r="G17" s="141"/>
      <c r="AN17" s="137"/>
      <c r="AO17" s="137"/>
      <c r="AP17" s="137"/>
      <c r="AQ17" s="137"/>
      <c r="AR17" s="137"/>
      <c r="AS17" s="137"/>
      <c r="AT17" s="137"/>
      <c r="AU17" s="137"/>
      <c r="AV17" s="137"/>
      <c r="AW17" s="137"/>
      <c r="AX17" s="137"/>
      <c r="AY17" s="137"/>
      <c r="AZ17" s="137"/>
      <c r="BA17" s="137"/>
      <c r="BB17" s="137"/>
      <c r="BC17" s="137"/>
      <c r="BD17" s="137"/>
    </row>
    <row r="18" spans="2:56" ht="6.75" customHeight="1" x14ac:dyDescent="0.2">
      <c r="B18" s="213" t="s">
        <v>104</v>
      </c>
      <c r="C18" s="256" t="s">
        <v>174</v>
      </c>
      <c r="D18" s="70"/>
      <c r="E18" s="7"/>
      <c r="F18" s="151"/>
      <c r="G18" s="140"/>
      <c r="K18" s="50"/>
      <c r="AN18" s="137"/>
      <c r="AO18" s="137"/>
      <c r="AP18" s="137"/>
      <c r="AQ18" s="137"/>
      <c r="AR18" s="137"/>
      <c r="AS18" s="137"/>
      <c r="AT18" s="137"/>
      <c r="AU18" s="137"/>
      <c r="AV18" s="137"/>
      <c r="AW18" s="137"/>
      <c r="AX18" s="137"/>
      <c r="AY18" s="137"/>
      <c r="AZ18" s="137"/>
      <c r="BA18" s="137"/>
      <c r="BB18" s="137"/>
      <c r="BC18" s="137"/>
      <c r="BD18" s="137"/>
    </row>
    <row r="19" spans="2:56" ht="25.5" customHeight="1" x14ac:dyDescent="0.25">
      <c r="B19" s="214"/>
      <c r="C19" s="257"/>
      <c r="D19" s="106"/>
      <c r="E19" s="73">
        <f>IF('VII - LINGUAGEM'!E19="não observado",1,IF('VII - LINGUAGEM'!E19="emergente",2,IF('VII - LINGUAGEM'!E19="dominado",3,0)))</f>
        <v>1</v>
      </c>
      <c r="F19" s="76" t="s">
        <v>336</v>
      </c>
      <c r="G19" s="143"/>
      <c r="K19" s="51"/>
      <c r="AN19" s="137"/>
      <c r="AO19" s="137"/>
      <c r="AP19" s="137"/>
      <c r="AQ19" s="137"/>
      <c r="AR19" s="137"/>
      <c r="AS19" s="137"/>
      <c r="AT19" s="137"/>
      <c r="AU19" s="137"/>
      <c r="AV19" s="137"/>
      <c r="AW19" s="137"/>
      <c r="AX19" s="137"/>
      <c r="AY19" s="137"/>
      <c r="AZ19" s="137"/>
      <c r="BA19" s="137"/>
      <c r="BB19" s="137"/>
      <c r="BC19" s="137"/>
      <c r="BD19" s="137"/>
    </row>
    <row r="20" spans="2:56" ht="22.5" customHeight="1" thickBot="1" x14ac:dyDescent="0.25">
      <c r="B20" s="214"/>
      <c r="C20" s="257"/>
      <c r="D20" s="106"/>
      <c r="E20" s="278" t="s">
        <v>350</v>
      </c>
      <c r="F20" s="278"/>
      <c r="G20" s="79"/>
      <c r="K20" s="51"/>
      <c r="AN20" s="137"/>
      <c r="AO20" s="137"/>
      <c r="AP20" s="137"/>
      <c r="AQ20" s="137"/>
      <c r="AR20" s="137"/>
      <c r="AS20" s="137"/>
      <c r="AT20" s="137"/>
      <c r="AU20" s="137"/>
      <c r="AV20" s="137"/>
      <c r="AW20" s="137"/>
      <c r="AX20" s="137"/>
      <c r="AY20" s="137"/>
      <c r="AZ20" s="137"/>
      <c r="BA20" s="137"/>
      <c r="BB20" s="137"/>
      <c r="BC20" s="137"/>
      <c r="BD20" s="137"/>
    </row>
    <row r="21" spans="2:56" ht="39.75" customHeight="1" thickBot="1" x14ac:dyDescent="0.25">
      <c r="B21" s="131"/>
      <c r="C21" s="257"/>
      <c r="D21" s="106"/>
      <c r="E21" s="276"/>
      <c r="F21" s="277"/>
      <c r="G21" s="148"/>
      <c r="K21" s="51"/>
      <c r="AN21" s="137"/>
      <c r="AO21" s="137"/>
      <c r="AP21" s="137"/>
      <c r="AQ21" s="137"/>
      <c r="AR21" s="137"/>
      <c r="AS21" s="137"/>
      <c r="AT21" s="137"/>
      <c r="AU21" s="137"/>
      <c r="AV21" s="137"/>
      <c r="AW21" s="137"/>
      <c r="AX21" s="137"/>
      <c r="AY21" s="137"/>
      <c r="AZ21" s="137"/>
      <c r="BA21" s="137"/>
      <c r="BB21" s="137"/>
      <c r="BC21" s="137"/>
      <c r="BD21" s="137"/>
    </row>
    <row r="22" spans="2:56" ht="6.75" customHeight="1" x14ac:dyDescent="0.2">
      <c r="B22" s="46"/>
      <c r="C22" s="258"/>
      <c r="D22" s="71"/>
      <c r="E22" s="19"/>
      <c r="F22" s="150"/>
      <c r="G22" s="141"/>
      <c r="AN22" s="137"/>
      <c r="AO22" s="137"/>
      <c r="AP22" s="137"/>
      <c r="AQ22" s="137"/>
      <c r="AR22" s="137"/>
      <c r="AS22" s="137"/>
      <c r="AT22" s="137"/>
      <c r="AU22" s="137"/>
      <c r="AV22" s="137"/>
      <c r="AW22" s="137"/>
      <c r="AX22" s="137"/>
      <c r="AY22" s="137"/>
      <c r="AZ22" s="137"/>
      <c r="BA22" s="137"/>
      <c r="BB22" s="137"/>
      <c r="BC22" s="137"/>
      <c r="BD22" s="137"/>
    </row>
    <row r="23" spans="2:56" ht="6.75" customHeight="1" x14ac:dyDescent="0.2">
      <c r="B23" s="213" t="s">
        <v>135</v>
      </c>
      <c r="C23" s="256" t="s">
        <v>175</v>
      </c>
      <c r="D23" s="70"/>
      <c r="E23" s="7"/>
      <c r="F23" s="151"/>
      <c r="G23" s="140"/>
      <c r="K23" s="50"/>
      <c r="AN23" s="137"/>
      <c r="AO23" s="137"/>
      <c r="AP23" s="137"/>
      <c r="AQ23" s="137"/>
      <c r="AR23" s="137"/>
      <c r="AS23" s="137"/>
      <c r="AT23" s="137"/>
      <c r="AU23" s="137"/>
      <c r="AV23" s="137"/>
      <c r="AW23" s="137"/>
      <c r="AX23" s="137"/>
      <c r="AY23" s="137"/>
      <c r="AZ23" s="137"/>
      <c r="BA23" s="137"/>
      <c r="BB23" s="137"/>
      <c r="BC23" s="137"/>
      <c r="BD23" s="137"/>
    </row>
    <row r="24" spans="2:56" ht="25.5" customHeight="1" x14ac:dyDescent="0.25">
      <c r="B24" s="214"/>
      <c r="C24" s="257"/>
      <c r="D24" s="106"/>
      <c r="E24" s="73">
        <f>IF('VII - LINGUAGEM'!E24="não observado",1,IF('VII - LINGUAGEM'!E24="emergente",2,IF('VII - LINGUAGEM'!E24="dominado",3,0)))</f>
        <v>1</v>
      </c>
      <c r="F24" s="76" t="s">
        <v>337</v>
      </c>
      <c r="G24" s="143"/>
      <c r="K24" s="51"/>
      <c r="AN24" s="137"/>
      <c r="AO24" s="137"/>
      <c r="AP24" s="137"/>
      <c r="AQ24" s="137"/>
      <c r="AR24" s="137"/>
      <c r="AS24" s="137"/>
      <c r="AT24" s="137"/>
      <c r="AU24" s="137"/>
      <c r="AV24" s="137"/>
      <c r="AW24" s="137"/>
      <c r="AX24" s="137"/>
      <c r="AY24" s="137"/>
      <c r="AZ24" s="137"/>
      <c r="BA24" s="137"/>
      <c r="BB24" s="137"/>
      <c r="BC24" s="137"/>
      <c r="BD24" s="137"/>
    </row>
    <row r="25" spans="2:56" ht="22.5" customHeight="1" thickBot="1" x14ac:dyDescent="0.25">
      <c r="B25" s="214"/>
      <c r="C25" s="257"/>
      <c r="D25" s="106"/>
      <c r="E25" s="278" t="s">
        <v>350</v>
      </c>
      <c r="F25" s="278"/>
      <c r="G25" s="79"/>
      <c r="K25" s="51"/>
      <c r="AN25" s="137"/>
      <c r="AO25" s="137"/>
      <c r="AP25" s="137"/>
      <c r="AQ25" s="137"/>
      <c r="AR25" s="137"/>
      <c r="AS25" s="137"/>
      <c r="AT25" s="137"/>
      <c r="AU25" s="137"/>
      <c r="AV25" s="137"/>
      <c r="AW25" s="137"/>
      <c r="AX25" s="137"/>
      <c r="AY25" s="137"/>
      <c r="AZ25" s="137"/>
      <c r="BA25" s="137"/>
      <c r="BB25" s="137"/>
      <c r="BC25" s="137"/>
      <c r="BD25" s="137"/>
    </row>
    <row r="26" spans="2:56" ht="39.75" customHeight="1" thickBot="1" x14ac:dyDescent="0.25">
      <c r="B26" s="131"/>
      <c r="C26" s="257"/>
      <c r="D26" s="106"/>
      <c r="E26" s="276"/>
      <c r="F26" s="277"/>
      <c r="G26" s="148"/>
      <c r="K26" s="51"/>
      <c r="AN26" s="137"/>
      <c r="AO26" s="137"/>
      <c r="AP26" s="137"/>
      <c r="AQ26" s="137"/>
      <c r="AR26" s="137"/>
      <c r="AS26" s="137"/>
      <c r="AT26" s="137"/>
      <c r="AU26" s="137"/>
      <c r="AV26" s="137"/>
      <c r="AW26" s="137"/>
      <c r="AX26" s="137"/>
      <c r="AY26" s="137"/>
      <c r="AZ26" s="137"/>
      <c r="BA26" s="137"/>
      <c r="BB26" s="137"/>
      <c r="BC26" s="137"/>
      <c r="BD26" s="137"/>
    </row>
    <row r="27" spans="2:56" ht="6.75" customHeight="1" x14ac:dyDescent="0.2">
      <c r="B27" s="46"/>
      <c r="C27" s="258"/>
      <c r="D27" s="71"/>
      <c r="E27" s="19"/>
      <c r="F27" s="150"/>
      <c r="G27" s="141"/>
      <c r="AN27" s="137"/>
      <c r="AO27" s="137"/>
      <c r="AP27" s="137"/>
      <c r="AQ27" s="137"/>
      <c r="AR27" s="137"/>
      <c r="AS27" s="137"/>
      <c r="AT27" s="137"/>
      <c r="AU27" s="137"/>
      <c r="AV27" s="137"/>
      <c r="AW27" s="137"/>
      <c r="AX27" s="137"/>
      <c r="AY27" s="137"/>
      <c r="AZ27" s="137"/>
      <c r="BA27" s="137"/>
      <c r="BB27" s="137"/>
      <c r="BC27" s="137"/>
      <c r="BD27" s="137"/>
    </row>
    <row r="28" spans="2:56" ht="6.75" customHeight="1" x14ac:dyDescent="0.2">
      <c r="B28" s="213" t="s">
        <v>138</v>
      </c>
      <c r="C28" s="256" t="s">
        <v>176</v>
      </c>
      <c r="D28" s="70"/>
      <c r="E28" s="7"/>
      <c r="F28" s="151"/>
      <c r="G28" s="140"/>
      <c r="K28" s="50"/>
      <c r="AN28" s="137"/>
      <c r="AO28" s="137"/>
      <c r="AP28" s="137"/>
      <c r="AQ28" s="137"/>
      <c r="AR28" s="137"/>
      <c r="AS28" s="137"/>
      <c r="AT28" s="137"/>
      <c r="AU28" s="137"/>
      <c r="AV28" s="137"/>
      <c r="AW28" s="137"/>
      <c r="AX28" s="137"/>
      <c r="AY28" s="137"/>
      <c r="AZ28" s="137"/>
      <c r="BA28" s="137"/>
      <c r="BB28" s="137"/>
      <c r="BC28" s="137"/>
      <c r="BD28" s="137"/>
    </row>
    <row r="29" spans="2:56" ht="25.5" customHeight="1" x14ac:dyDescent="0.25">
      <c r="B29" s="214"/>
      <c r="C29" s="257"/>
      <c r="D29" s="106"/>
      <c r="E29" s="73">
        <f>IF('VII - LINGUAGEM'!E29="não observado",1,IF('VII - LINGUAGEM'!E29="emergente",2,IF('VII - LINGUAGEM'!E29="dominado",3,0)))</f>
        <v>1</v>
      </c>
      <c r="F29" s="76" t="s">
        <v>338</v>
      </c>
      <c r="G29" s="143"/>
      <c r="K29" s="51"/>
      <c r="AN29" s="137"/>
      <c r="AO29" s="137"/>
      <c r="AP29" s="137"/>
      <c r="AQ29" s="137"/>
      <c r="AR29" s="137"/>
      <c r="AS29" s="137"/>
      <c r="AT29" s="137"/>
      <c r="AU29" s="137"/>
      <c r="AV29" s="137"/>
      <c r="AW29" s="137"/>
      <c r="AX29" s="137"/>
      <c r="AY29" s="137"/>
      <c r="AZ29" s="137"/>
      <c r="BA29" s="137"/>
      <c r="BB29" s="137"/>
      <c r="BC29" s="137"/>
      <c r="BD29" s="137"/>
    </row>
    <row r="30" spans="2:56" ht="22.5" customHeight="1" thickBot="1" x14ac:dyDescent="0.25">
      <c r="B30" s="214"/>
      <c r="C30" s="257"/>
      <c r="D30" s="106"/>
      <c r="E30" s="278" t="s">
        <v>350</v>
      </c>
      <c r="F30" s="278"/>
      <c r="G30" s="79"/>
      <c r="K30" s="51"/>
      <c r="AN30" s="137"/>
      <c r="AO30" s="137"/>
      <c r="AP30" s="137"/>
      <c r="AQ30" s="137"/>
      <c r="AR30" s="137"/>
      <c r="AS30" s="137"/>
      <c r="AT30" s="137"/>
      <c r="AU30" s="137"/>
      <c r="AV30" s="137"/>
      <c r="AW30" s="137"/>
      <c r="AX30" s="137"/>
      <c r="AY30" s="137"/>
      <c r="AZ30" s="137"/>
      <c r="BA30" s="137"/>
      <c r="BB30" s="137"/>
      <c r="BC30" s="137"/>
      <c r="BD30" s="137"/>
    </row>
    <row r="31" spans="2:56" ht="39.75" customHeight="1" thickBot="1" x14ac:dyDescent="0.25">
      <c r="B31" s="131"/>
      <c r="C31" s="257"/>
      <c r="D31" s="106"/>
      <c r="E31" s="276"/>
      <c r="F31" s="277"/>
      <c r="G31" s="148"/>
      <c r="K31" s="51"/>
      <c r="AN31" s="137"/>
      <c r="AO31" s="137"/>
      <c r="AP31" s="137"/>
      <c r="AQ31" s="137"/>
      <c r="AR31" s="137"/>
      <c r="AS31" s="137"/>
      <c r="AT31" s="137"/>
      <c r="AU31" s="137"/>
      <c r="AV31" s="137"/>
      <c r="AW31" s="137"/>
      <c r="AX31" s="137"/>
      <c r="AY31" s="137"/>
      <c r="AZ31" s="137"/>
      <c r="BA31" s="137"/>
      <c r="BB31" s="137"/>
      <c r="BC31" s="137"/>
      <c r="BD31" s="137"/>
    </row>
    <row r="32" spans="2:56" ht="6.75" customHeight="1" x14ac:dyDescent="0.2">
      <c r="B32" s="46"/>
      <c r="C32" s="258"/>
      <c r="D32" s="71"/>
      <c r="E32" s="19"/>
      <c r="F32" s="150"/>
      <c r="G32" s="141"/>
      <c r="AN32" s="137"/>
      <c r="AO32" s="137"/>
      <c r="AP32" s="137"/>
      <c r="AQ32" s="137"/>
      <c r="AR32" s="137"/>
      <c r="AS32" s="137"/>
      <c r="AT32" s="137"/>
      <c r="AU32" s="137"/>
      <c r="AV32" s="137"/>
      <c r="AW32" s="137"/>
      <c r="AX32" s="137"/>
      <c r="AY32" s="137"/>
      <c r="AZ32" s="137"/>
      <c r="BA32" s="137"/>
      <c r="BB32" s="137"/>
      <c r="BC32" s="137"/>
      <c r="BD32" s="137"/>
    </row>
    <row r="33" spans="2:56" ht="6.75" customHeight="1" x14ac:dyDescent="0.2">
      <c r="B33" s="213" t="s">
        <v>226</v>
      </c>
      <c r="C33" s="256" t="s">
        <v>227</v>
      </c>
      <c r="D33" s="70"/>
      <c r="E33" s="7"/>
      <c r="F33" s="151"/>
      <c r="G33" s="140"/>
      <c r="K33" s="50"/>
      <c r="AN33" s="137"/>
      <c r="AO33" s="137"/>
      <c r="AP33" s="137"/>
      <c r="AQ33" s="137"/>
      <c r="AR33" s="137"/>
      <c r="AS33" s="137"/>
      <c r="AT33" s="137"/>
      <c r="AU33" s="137"/>
      <c r="AV33" s="137"/>
      <c r="AW33" s="137"/>
      <c r="AX33" s="137"/>
      <c r="AY33" s="137"/>
      <c r="AZ33" s="137"/>
      <c r="BA33" s="137"/>
      <c r="BB33" s="137"/>
      <c r="BC33" s="137"/>
      <c r="BD33" s="137"/>
    </row>
    <row r="34" spans="2:56" ht="25.5" customHeight="1" x14ac:dyDescent="0.25">
      <c r="B34" s="214"/>
      <c r="C34" s="257"/>
      <c r="D34" s="106"/>
      <c r="E34" s="73">
        <f>IF('VII - LINGUAGEM'!E34="não observado",1,IF('VII - LINGUAGEM'!E34="emergente",2,IF('VII - LINGUAGEM'!E34="dominado",3,0)))</f>
        <v>1</v>
      </c>
      <c r="F34" s="76" t="s">
        <v>339</v>
      </c>
      <c r="G34" s="143"/>
      <c r="K34" s="51"/>
      <c r="AN34" s="137"/>
      <c r="AO34" s="137"/>
      <c r="AP34" s="137"/>
      <c r="AQ34" s="137"/>
      <c r="AR34" s="137"/>
      <c r="AS34" s="137"/>
      <c r="AT34" s="137"/>
      <c r="AU34" s="137"/>
      <c r="AV34" s="137"/>
      <c r="AW34" s="137"/>
      <c r="AX34" s="137"/>
      <c r="AY34" s="137"/>
      <c r="AZ34" s="137"/>
      <c r="BA34" s="137"/>
      <c r="BB34" s="137"/>
      <c r="BC34" s="137"/>
      <c r="BD34" s="137"/>
    </row>
    <row r="35" spans="2:56" ht="22.5" customHeight="1" thickBot="1" x14ac:dyDescent="0.25">
      <c r="B35" s="214"/>
      <c r="C35" s="257"/>
      <c r="D35" s="106"/>
      <c r="E35" s="278" t="s">
        <v>350</v>
      </c>
      <c r="F35" s="278"/>
      <c r="G35" s="79"/>
      <c r="K35" s="51"/>
      <c r="AN35" s="137"/>
      <c r="AO35" s="137"/>
      <c r="AP35" s="137"/>
      <c r="AQ35" s="137"/>
      <c r="AR35" s="137"/>
      <c r="AS35" s="137"/>
      <c r="AT35" s="137"/>
      <c r="AU35" s="137"/>
      <c r="AV35" s="137"/>
      <c r="AW35" s="137"/>
      <c r="AX35" s="137"/>
      <c r="AY35" s="137"/>
      <c r="AZ35" s="137"/>
      <c r="BA35" s="137"/>
      <c r="BB35" s="137"/>
      <c r="BC35" s="137"/>
      <c r="BD35" s="137"/>
    </row>
    <row r="36" spans="2:56" ht="39.75" customHeight="1" thickBot="1" x14ac:dyDescent="0.25">
      <c r="B36" s="131"/>
      <c r="C36" s="257"/>
      <c r="D36" s="106"/>
      <c r="E36" s="276"/>
      <c r="F36" s="277"/>
      <c r="G36" s="148"/>
      <c r="K36" s="51"/>
      <c r="AN36" s="137"/>
      <c r="AO36" s="137"/>
      <c r="AP36" s="137"/>
      <c r="AQ36" s="137"/>
      <c r="AR36" s="137"/>
      <c r="AS36" s="137"/>
      <c r="AT36" s="137"/>
      <c r="AU36" s="137"/>
      <c r="AV36" s="137"/>
      <c r="AW36" s="137"/>
      <c r="AX36" s="137"/>
      <c r="AY36" s="137"/>
      <c r="AZ36" s="137"/>
      <c r="BA36" s="137"/>
      <c r="BB36" s="137"/>
      <c r="BC36" s="137"/>
      <c r="BD36" s="137"/>
    </row>
    <row r="37" spans="2:56" ht="6.75" customHeight="1" x14ac:dyDescent="0.2">
      <c r="B37" s="46"/>
      <c r="C37" s="258"/>
      <c r="D37" s="71"/>
      <c r="E37" s="19"/>
      <c r="F37" s="150"/>
      <c r="G37" s="141"/>
      <c r="AN37" s="137"/>
      <c r="AO37" s="137"/>
      <c r="AP37" s="137"/>
      <c r="AQ37" s="137"/>
      <c r="AR37" s="137"/>
      <c r="AS37" s="137"/>
      <c r="AT37" s="137"/>
      <c r="AU37" s="137"/>
      <c r="AV37" s="137"/>
      <c r="AW37" s="137"/>
      <c r="AX37" s="137"/>
      <c r="AY37" s="137"/>
      <c r="AZ37" s="137"/>
      <c r="BA37" s="137"/>
      <c r="BB37" s="137"/>
      <c r="BC37" s="137"/>
      <c r="BD37" s="137"/>
    </row>
    <row r="38" spans="2:56" ht="6.75" customHeight="1" x14ac:dyDescent="0.2">
      <c r="B38" s="213" t="s">
        <v>142</v>
      </c>
      <c r="C38" s="256" t="s">
        <v>177</v>
      </c>
      <c r="D38" s="70"/>
      <c r="E38" s="7"/>
      <c r="F38" s="151"/>
      <c r="G38" s="140"/>
      <c r="K38" s="50"/>
      <c r="AN38" s="137"/>
      <c r="AO38" s="137"/>
      <c r="AP38" s="137"/>
      <c r="AQ38" s="137"/>
      <c r="AR38" s="137"/>
      <c r="AS38" s="137"/>
      <c r="AT38" s="137"/>
      <c r="AU38" s="137"/>
      <c r="AV38" s="137"/>
      <c r="AW38" s="137"/>
      <c r="AX38" s="137"/>
      <c r="AY38" s="137"/>
      <c r="AZ38" s="137"/>
      <c r="BA38" s="137"/>
      <c r="BB38" s="137"/>
      <c r="BC38" s="137"/>
      <c r="BD38" s="137"/>
    </row>
    <row r="39" spans="2:56" ht="25.5" customHeight="1" x14ac:dyDescent="0.25">
      <c r="B39" s="214"/>
      <c r="C39" s="257"/>
      <c r="D39" s="106"/>
      <c r="E39" s="73">
        <f>IF('VII - LINGUAGEM'!E39="não observado",1,IF('VII - LINGUAGEM'!E39="emergente",2,IF('VII - LINGUAGEM'!E39="dominado",3,0)))</f>
        <v>1</v>
      </c>
      <c r="F39" s="76" t="s">
        <v>340</v>
      </c>
      <c r="G39" s="143"/>
      <c r="K39" s="51"/>
      <c r="AN39" s="137"/>
      <c r="AO39" s="137"/>
      <c r="AP39" s="137"/>
      <c r="AQ39" s="137"/>
      <c r="AR39" s="137"/>
      <c r="AS39" s="137"/>
      <c r="AT39" s="137"/>
      <c r="AU39" s="137"/>
      <c r="AV39" s="137"/>
      <c r="AW39" s="137"/>
      <c r="AX39" s="137"/>
      <c r="AY39" s="137"/>
      <c r="AZ39" s="137"/>
      <c r="BA39" s="137"/>
      <c r="BB39" s="137"/>
      <c r="BC39" s="137"/>
      <c r="BD39" s="137"/>
    </row>
    <row r="40" spans="2:56" ht="22.5" customHeight="1" thickBot="1" x14ac:dyDescent="0.25">
      <c r="B40" s="214"/>
      <c r="C40" s="257"/>
      <c r="D40" s="106"/>
      <c r="E40" s="278" t="s">
        <v>350</v>
      </c>
      <c r="F40" s="278"/>
      <c r="G40" s="79"/>
      <c r="K40" s="51"/>
      <c r="AN40" s="137"/>
      <c r="AO40" s="137"/>
      <c r="AP40" s="137"/>
      <c r="AQ40" s="137"/>
      <c r="AR40" s="137"/>
      <c r="AS40" s="137"/>
      <c r="AT40" s="137"/>
      <c r="AU40" s="137"/>
      <c r="AV40" s="137"/>
      <c r="AW40" s="137"/>
      <c r="AX40" s="137"/>
      <c r="AY40" s="137"/>
      <c r="AZ40" s="137"/>
      <c r="BA40" s="137"/>
      <c r="BB40" s="137"/>
      <c r="BC40" s="137"/>
      <c r="BD40" s="137"/>
    </row>
    <row r="41" spans="2:56" ht="39.75" customHeight="1" thickBot="1" x14ac:dyDescent="0.25">
      <c r="B41" s="131"/>
      <c r="C41" s="257"/>
      <c r="D41" s="106"/>
      <c r="E41" s="276"/>
      <c r="F41" s="277"/>
      <c r="G41" s="148"/>
      <c r="K41" s="51"/>
      <c r="AN41" s="137"/>
      <c r="AO41" s="137"/>
      <c r="AP41" s="137"/>
      <c r="AQ41" s="137"/>
      <c r="AR41" s="137"/>
      <c r="AS41" s="137"/>
      <c r="AT41" s="137"/>
      <c r="AU41" s="137"/>
      <c r="AV41" s="137"/>
      <c r="AW41" s="137"/>
      <c r="AX41" s="137"/>
      <c r="AY41" s="137"/>
      <c r="AZ41" s="137"/>
      <c r="BA41" s="137"/>
      <c r="BB41" s="137"/>
      <c r="BC41" s="137"/>
      <c r="BD41" s="137"/>
    </row>
    <row r="42" spans="2:56" ht="6.75" customHeight="1" x14ac:dyDescent="0.2">
      <c r="B42" s="46"/>
      <c r="C42" s="258"/>
      <c r="D42" s="71"/>
      <c r="E42" s="19"/>
      <c r="F42" s="150"/>
      <c r="G42" s="141"/>
      <c r="AN42" s="137"/>
      <c r="AO42" s="137"/>
      <c r="AP42" s="137"/>
      <c r="AQ42" s="137"/>
      <c r="AR42" s="137"/>
      <c r="AS42" s="137"/>
      <c r="AT42" s="137"/>
      <c r="AU42" s="137"/>
      <c r="AV42" s="137"/>
      <c r="AW42" s="137"/>
      <c r="AX42" s="137"/>
      <c r="AY42" s="137"/>
      <c r="AZ42" s="137"/>
      <c r="BA42" s="137"/>
      <c r="BB42" s="137"/>
      <c r="BC42" s="137"/>
      <c r="BD42" s="137"/>
    </row>
    <row r="43" spans="2:56" ht="6.75" customHeight="1" x14ac:dyDescent="0.2">
      <c r="B43" s="213" t="s">
        <v>143</v>
      </c>
      <c r="C43" s="256" t="s">
        <v>187</v>
      </c>
      <c r="D43" s="70"/>
      <c r="E43" s="7"/>
      <c r="F43" s="151"/>
      <c r="G43" s="140"/>
      <c r="K43" s="50"/>
      <c r="AN43" s="137"/>
      <c r="AO43" s="137"/>
      <c r="AP43" s="137"/>
      <c r="AQ43" s="137"/>
      <c r="AR43" s="137"/>
      <c r="AS43" s="137"/>
      <c r="AT43" s="137"/>
      <c r="AU43" s="137"/>
      <c r="AV43" s="137"/>
      <c r="AW43" s="137"/>
      <c r="AX43" s="137"/>
      <c r="AY43" s="137"/>
      <c r="AZ43" s="137"/>
      <c r="BA43" s="137"/>
      <c r="BB43" s="137"/>
      <c r="BC43" s="137"/>
      <c r="BD43" s="137"/>
    </row>
    <row r="44" spans="2:56" ht="25.5" customHeight="1" x14ac:dyDescent="0.25">
      <c r="B44" s="214"/>
      <c r="C44" s="257"/>
      <c r="D44" s="106"/>
      <c r="E44" s="73">
        <f>IF('VII - LINGUAGEM'!E44="não observado",1,IF('VII - LINGUAGEM'!E44="emergente",2,IF('VII - LINGUAGEM'!E44="dominado",3,0)))</f>
        <v>1</v>
      </c>
      <c r="F44" s="76" t="s">
        <v>341</v>
      </c>
      <c r="G44" s="143"/>
      <c r="K44" s="51"/>
      <c r="AN44" s="137"/>
      <c r="AO44" s="137"/>
      <c r="AP44" s="137"/>
      <c r="AQ44" s="137"/>
      <c r="AR44" s="137"/>
      <c r="AS44" s="137"/>
      <c r="AT44" s="137"/>
      <c r="AU44" s="137"/>
      <c r="AV44" s="137"/>
      <c r="AW44" s="137"/>
      <c r="AX44" s="137"/>
      <c r="AY44" s="137"/>
      <c r="AZ44" s="137"/>
      <c r="BA44" s="137"/>
      <c r="BB44" s="137"/>
      <c r="BC44" s="137"/>
      <c r="BD44" s="137"/>
    </row>
    <row r="45" spans="2:56" ht="22.5" customHeight="1" thickBot="1" x14ac:dyDescent="0.25">
      <c r="B45" s="214"/>
      <c r="C45" s="257"/>
      <c r="D45" s="106"/>
      <c r="E45" s="278" t="s">
        <v>350</v>
      </c>
      <c r="F45" s="278"/>
      <c r="G45" s="79"/>
      <c r="K45" s="51"/>
      <c r="AN45" s="137"/>
      <c r="AO45" s="137"/>
      <c r="AP45" s="137"/>
      <c r="AQ45" s="137"/>
      <c r="AR45" s="137"/>
      <c r="AS45" s="137"/>
      <c r="AT45" s="137"/>
      <c r="AU45" s="137"/>
      <c r="AV45" s="137"/>
      <c r="AW45" s="137"/>
      <c r="AX45" s="137"/>
      <c r="AY45" s="137"/>
      <c r="AZ45" s="137"/>
      <c r="BA45" s="137"/>
      <c r="BB45" s="137"/>
      <c r="BC45" s="137"/>
      <c r="BD45" s="137"/>
    </row>
    <row r="46" spans="2:56" ht="39.75" customHeight="1" thickBot="1" x14ac:dyDescent="0.25">
      <c r="B46" s="131"/>
      <c r="C46" s="257"/>
      <c r="D46" s="106"/>
      <c r="E46" s="276"/>
      <c r="F46" s="277"/>
      <c r="G46" s="148"/>
      <c r="K46" s="51"/>
      <c r="AN46" s="137"/>
      <c r="AO46" s="137"/>
      <c r="AP46" s="137"/>
      <c r="AQ46" s="137"/>
      <c r="AR46" s="137"/>
      <c r="AS46" s="137"/>
      <c r="AT46" s="137"/>
      <c r="AU46" s="137"/>
      <c r="AV46" s="137"/>
      <c r="AW46" s="137"/>
      <c r="AX46" s="137"/>
      <c r="AY46" s="137"/>
      <c r="AZ46" s="137"/>
      <c r="BA46" s="137"/>
      <c r="BB46" s="137"/>
      <c r="BC46" s="137"/>
      <c r="BD46" s="137"/>
    </row>
    <row r="47" spans="2:56" ht="6.75" customHeight="1" x14ac:dyDescent="0.2">
      <c r="B47" s="46"/>
      <c r="C47" s="258"/>
      <c r="D47" s="71"/>
      <c r="E47" s="19"/>
      <c r="F47" s="150"/>
      <c r="G47" s="141"/>
      <c r="AN47" s="137"/>
      <c r="AO47" s="137"/>
      <c r="AP47" s="137"/>
      <c r="AQ47" s="137"/>
      <c r="AR47" s="137"/>
      <c r="AS47" s="137"/>
      <c r="AT47" s="137"/>
      <c r="AU47" s="137"/>
      <c r="AV47" s="137"/>
      <c r="AW47" s="137"/>
      <c r="AX47" s="137"/>
      <c r="AY47" s="137"/>
      <c r="AZ47" s="137"/>
      <c r="BA47" s="137"/>
      <c r="BB47" s="137"/>
      <c r="BC47" s="137"/>
      <c r="BD47" s="137"/>
    </row>
    <row r="48" spans="2:56" ht="6.75" customHeight="1" x14ac:dyDescent="0.2">
      <c r="B48" s="213" t="s">
        <v>183</v>
      </c>
      <c r="C48" s="256" t="s">
        <v>188</v>
      </c>
      <c r="D48" s="70"/>
      <c r="E48" s="7"/>
      <c r="F48" s="151"/>
      <c r="G48" s="140"/>
      <c r="K48" s="50"/>
      <c r="AN48" s="137"/>
      <c r="AO48" s="137"/>
      <c r="AP48" s="137"/>
      <c r="AQ48" s="137"/>
      <c r="AR48" s="137"/>
      <c r="AS48" s="137"/>
      <c r="AT48" s="137"/>
      <c r="AU48" s="137"/>
      <c r="AV48" s="137"/>
      <c r="AW48" s="137"/>
      <c r="AX48" s="137"/>
      <c r="AY48" s="137"/>
      <c r="AZ48" s="137"/>
      <c r="BA48" s="137"/>
      <c r="BB48" s="137"/>
      <c r="BC48" s="137"/>
      <c r="BD48" s="137"/>
    </row>
    <row r="49" spans="2:56" ht="25.5" customHeight="1" x14ac:dyDescent="0.25">
      <c r="B49" s="214"/>
      <c r="C49" s="257"/>
      <c r="D49" s="106"/>
      <c r="E49" s="73">
        <f>IF('VII - LINGUAGEM'!E49="não observado",1,IF('VII - LINGUAGEM'!E49="emergente",2,IF('VII - LINGUAGEM'!E49="dominado",3,0)))</f>
        <v>1</v>
      </c>
      <c r="F49" s="76" t="s">
        <v>342</v>
      </c>
      <c r="G49" s="143"/>
      <c r="K49" s="51"/>
      <c r="AN49" s="137"/>
      <c r="AO49" s="137"/>
      <c r="AP49" s="137"/>
      <c r="AQ49" s="137"/>
      <c r="AR49" s="137"/>
      <c r="AS49" s="137"/>
      <c r="AT49" s="137"/>
      <c r="AU49" s="137"/>
      <c r="AV49" s="137"/>
      <c r="AW49" s="137"/>
      <c r="AX49" s="137"/>
      <c r="AY49" s="137"/>
      <c r="AZ49" s="137"/>
      <c r="BA49" s="137"/>
      <c r="BB49" s="137"/>
      <c r="BC49" s="137"/>
      <c r="BD49" s="137"/>
    </row>
    <row r="50" spans="2:56" ht="22.5" customHeight="1" thickBot="1" x14ac:dyDescent="0.25">
      <c r="B50" s="214"/>
      <c r="C50" s="257"/>
      <c r="D50" s="106"/>
      <c r="E50" s="278" t="s">
        <v>350</v>
      </c>
      <c r="F50" s="278"/>
      <c r="G50" s="79"/>
      <c r="K50" s="51"/>
      <c r="AN50" s="137"/>
      <c r="AO50" s="137"/>
      <c r="AP50" s="137"/>
      <c r="AQ50" s="137"/>
      <c r="AR50" s="137"/>
      <c r="AS50" s="137"/>
      <c r="AT50" s="137"/>
      <c r="AU50" s="137"/>
      <c r="AV50" s="137"/>
      <c r="AW50" s="137"/>
      <c r="AX50" s="137"/>
      <c r="AY50" s="137"/>
      <c r="AZ50" s="137"/>
      <c r="BA50" s="137"/>
      <c r="BB50" s="137"/>
      <c r="BC50" s="137"/>
      <c r="BD50" s="137"/>
    </row>
    <row r="51" spans="2:56" ht="39.75" customHeight="1" thickBot="1" x14ac:dyDescent="0.25">
      <c r="B51" s="131"/>
      <c r="C51" s="257"/>
      <c r="D51" s="106"/>
      <c r="E51" s="276"/>
      <c r="F51" s="277"/>
      <c r="G51" s="148"/>
      <c r="K51" s="51"/>
      <c r="AN51" s="137"/>
      <c r="AO51" s="137"/>
      <c r="AP51" s="137"/>
      <c r="AQ51" s="137"/>
      <c r="AR51" s="137"/>
      <c r="AS51" s="137"/>
      <c r="AT51" s="137"/>
      <c r="AU51" s="137"/>
      <c r="AV51" s="137"/>
      <c r="AW51" s="137"/>
      <c r="AX51" s="137"/>
      <c r="AY51" s="137"/>
      <c r="AZ51" s="137"/>
      <c r="BA51" s="137"/>
      <c r="BB51" s="137"/>
      <c r="BC51" s="137"/>
      <c r="BD51" s="137"/>
    </row>
    <row r="52" spans="2:56" ht="6.75" customHeight="1" x14ac:dyDescent="0.2">
      <c r="B52" s="46"/>
      <c r="C52" s="258"/>
      <c r="D52" s="71"/>
      <c r="E52" s="19"/>
      <c r="F52" s="150"/>
      <c r="G52" s="141"/>
      <c r="AN52" s="137"/>
      <c r="AO52" s="137"/>
      <c r="AP52" s="137"/>
      <c r="AQ52" s="137"/>
      <c r="AR52" s="137"/>
      <c r="AS52" s="137"/>
      <c r="AT52" s="137"/>
      <c r="AU52" s="137"/>
      <c r="AV52" s="137"/>
      <c r="AW52" s="137"/>
      <c r="AX52" s="137"/>
      <c r="AY52" s="137"/>
      <c r="AZ52" s="137"/>
      <c r="BA52" s="137"/>
      <c r="BB52" s="137"/>
      <c r="BC52" s="137"/>
      <c r="BD52" s="137"/>
    </row>
    <row r="53" spans="2:56" ht="6.75" customHeight="1" x14ac:dyDescent="0.2">
      <c r="B53" s="213" t="s">
        <v>184</v>
      </c>
      <c r="C53" s="256" t="s">
        <v>189</v>
      </c>
      <c r="D53" s="70"/>
      <c r="E53" s="7"/>
      <c r="F53" s="151"/>
      <c r="G53" s="140"/>
      <c r="K53" s="50"/>
      <c r="AN53" s="137"/>
      <c r="AO53" s="137"/>
      <c r="AP53" s="137"/>
      <c r="AQ53" s="137"/>
      <c r="AR53" s="137"/>
      <c r="AS53" s="137"/>
      <c r="AT53" s="137"/>
      <c r="AU53" s="137"/>
      <c r="AV53" s="137"/>
      <c r="AW53" s="137"/>
      <c r="AX53" s="137"/>
      <c r="AY53" s="137"/>
      <c r="AZ53" s="137"/>
      <c r="BA53" s="137"/>
      <c r="BB53" s="137"/>
      <c r="BC53" s="137"/>
      <c r="BD53" s="137"/>
    </row>
    <row r="54" spans="2:56" ht="25.5" customHeight="1" x14ac:dyDescent="0.25">
      <c r="B54" s="214"/>
      <c r="C54" s="257"/>
      <c r="D54" s="106"/>
      <c r="E54" s="73">
        <f>IF('VII - LINGUAGEM'!E54="não observado",1,IF('VII - LINGUAGEM'!E54="emergente",2,IF('VII - LINGUAGEM'!E54="dominado",3,0)))</f>
        <v>1</v>
      </c>
      <c r="F54" s="76" t="s">
        <v>343</v>
      </c>
      <c r="G54" s="143"/>
      <c r="K54" s="51"/>
      <c r="AN54" s="137"/>
      <c r="AO54" s="137"/>
      <c r="AP54" s="137"/>
      <c r="AQ54" s="137"/>
      <c r="AR54" s="137"/>
      <c r="AS54" s="137"/>
      <c r="AT54" s="137"/>
      <c r="AU54" s="137"/>
      <c r="AV54" s="137"/>
      <c r="AW54" s="137"/>
      <c r="AX54" s="137"/>
      <c r="AY54" s="137"/>
      <c r="AZ54" s="137"/>
      <c r="BA54" s="137"/>
      <c r="BB54" s="137"/>
      <c r="BC54" s="137"/>
      <c r="BD54" s="137"/>
    </row>
    <row r="55" spans="2:56" ht="22.5" customHeight="1" thickBot="1" x14ac:dyDescent="0.25">
      <c r="B55" s="214"/>
      <c r="C55" s="257"/>
      <c r="D55" s="106"/>
      <c r="E55" s="278" t="s">
        <v>350</v>
      </c>
      <c r="F55" s="278"/>
      <c r="G55" s="79"/>
      <c r="K55" s="51"/>
      <c r="AN55" s="137"/>
      <c r="AO55" s="137"/>
      <c r="AP55" s="137"/>
      <c r="AQ55" s="137"/>
      <c r="AR55" s="137"/>
      <c r="AS55" s="137"/>
      <c r="AT55" s="137"/>
      <c r="AU55" s="137"/>
      <c r="AV55" s="137"/>
      <c r="AW55" s="137"/>
      <c r="AX55" s="137"/>
      <c r="AY55" s="137"/>
      <c r="AZ55" s="137"/>
      <c r="BA55" s="137"/>
      <c r="BB55" s="137"/>
      <c r="BC55" s="137"/>
      <c r="BD55" s="137"/>
    </row>
    <row r="56" spans="2:56" ht="39.75" customHeight="1" thickBot="1" x14ac:dyDescent="0.25">
      <c r="B56" s="131"/>
      <c r="C56" s="257"/>
      <c r="D56" s="106"/>
      <c r="E56" s="276"/>
      <c r="F56" s="277"/>
      <c r="G56" s="148"/>
      <c r="K56" s="51"/>
      <c r="AN56" s="137"/>
      <c r="AO56" s="137"/>
      <c r="AP56" s="137"/>
      <c r="AQ56" s="137"/>
      <c r="AR56" s="137"/>
      <c r="AS56" s="137"/>
      <c r="AT56" s="137"/>
      <c r="AU56" s="137"/>
      <c r="AV56" s="137"/>
      <c r="AW56" s="137"/>
      <c r="AX56" s="137"/>
      <c r="AY56" s="137"/>
      <c r="AZ56" s="137"/>
      <c r="BA56" s="137"/>
      <c r="BB56" s="137"/>
      <c r="BC56" s="137"/>
      <c r="BD56" s="137"/>
    </row>
    <row r="57" spans="2:56" ht="6.75" customHeight="1" x14ac:dyDescent="0.2">
      <c r="B57" s="46"/>
      <c r="C57" s="258"/>
      <c r="D57" s="71"/>
      <c r="E57" s="19"/>
      <c r="F57" s="150"/>
      <c r="G57" s="141"/>
      <c r="AN57" s="137"/>
      <c r="AO57" s="137"/>
      <c r="AP57" s="137"/>
      <c r="AQ57" s="137"/>
      <c r="AR57" s="137"/>
      <c r="AS57" s="137"/>
      <c r="AT57" s="137"/>
      <c r="AU57" s="137"/>
      <c r="AV57" s="137"/>
      <c r="AW57" s="137"/>
      <c r="AX57" s="137"/>
      <c r="AY57" s="137"/>
      <c r="AZ57" s="137"/>
      <c r="BA57" s="137"/>
      <c r="BB57" s="137"/>
      <c r="BC57" s="137"/>
      <c r="BD57" s="137"/>
    </row>
    <row r="58" spans="2:56" ht="6.75" customHeight="1" x14ac:dyDescent="0.2">
      <c r="B58" s="213" t="s">
        <v>185</v>
      </c>
      <c r="C58" s="256" t="s">
        <v>190</v>
      </c>
      <c r="D58" s="70"/>
      <c r="E58" s="7"/>
      <c r="F58" s="151"/>
      <c r="G58" s="140"/>
      <c r="K58" s="50"/>
      <c r="AN58" s="137"/>
      <c r="AO58" s="137"/>
      <c r="AP58" s="137"/>
      <c r="AQ58" s="137"/>
      <c r="AR58" s="137"/>
      <c r="AS58" s="137"/>
      <c r="AT58" s="137"/>
      <c r="AU58" s="137"/>
      <c r="AV58" s="137"/>
      <c r="AW58" s="137"/>
      <c r="AX58" s="137"/>
      <c r="AY58" s="137"/>
      <c r="AZ58" s="137"/>
      <c r="BA58" s="137"/>
      <c r="BB58" s="137"/>
      <c r="BC58" s="137"/>
      <c r="BD58" s="137"/>
    </row>
    <row r="59" spans="2:56" ht="25.5" customHeight="1" x14ac:dyDescent="0.25">
      <c r="B59" s="214"/>
      <c r="C59" s="257"/>
      <c r="D59" s="106"/>
      <c r="E59" s="73">
        <f>IF('VII - LINGUAGEM'!E59="não observado",1,IF('VII - LINGUAGEM'!E59="emergente",2,IF('VII - LINGUAGEM'!E59="dominado",3,0)))</f>
        <v>1</v>
      </c>
      <c r="F59" s="76" t="s">
        <v>344</v>
      </c>
      <c r="G59" s="143"/>
      <c r="K59" s="51"/>
      <c r="AN59" s="137"/>
      <c r="AO59" s="137"/>
      <c r="AP59" s="137"/>
      <c r="AQ59" s="137"/>
      <c r="AR59" s="137"/>
      <c r="AS59" s="137"/>
      <c r="AT59" s="137"/>
      <c r="AU59" s="137"/>
      <c r="AV59" s="137"/>
      <c r="AW59" s="137"/>
      <c r="AX59" s="137"/>
      <c r="AY59" s="137"/>
      <c r="AZ59" s="137"/>
      <c r="BA59" s="137"/>
      <c r="BB59" s="137"/>
      <c r="BC59" s="137"/>
      <c r="BD59" s="137"/>
    </row>
    <row r="60" spans="2:56" ht="22.5" customHeight="1" thickBot="1" x14ac:dyDescent="0.25">
      <c r="B60" s="214"/>
      <c r="C60" s="257"/>
      <c r="D60" s="106"/>
      <c r="E60" s="278" t="s">
        <v>350</v>
      </c>
      <c r="F60" s="278"/>
      <c r="G60" s="79"/>
      <c r="K60" s="51"/>
      <c r="AN60" s="137"/>
      <c r="AO60" s="137"/>
      <c r="AP60" s="137"/>
      <c r="AQ60" s="137"/>
      <c r="AR60" s="137"/>
      <c r="AS60" s="137"/>
      <c r="AT60" s="137"/>
      <c r="AU60" s="137"/>
      <c r="AV60" s="137"/>
      <c r="AW60" s="137"/>
      <c r="AX60" s="137"/>
      <c r="AY60" s="137"/>
      <c r="AZ60" s="137"/>
      <c r="BA60" s="137"/>
      <c r="BB60" s="137"/>
      <c r="BC60" s="137"/>
      <c r="BD60" s="137"/>
    </row>
    <row r="61" spans="2:56" ht="39.75" customHeight="1" thickBot="1" x14ac:dyDescent="0.25">
      <c r="B61" s="131"/>
      <c r="C61" s="257"/>
      <c r="D61" s="106"/>
      <c r="E61" s="276"/>
      <c r="F61" s="277"/>
      <c r="G61" s="148"/>
      <c r="K61" s="51"/>
      <c r="AN61" s="137"/>
      <c r="AO61" s="137"/>
      <c r="AP61" s="137"/>
      <c r="AQ61" s="137"/>
      <c r="AR61" s="137"/>
      <c r="AS61" s="137"/>
      <c r="AT61" s="137"/>
      <c r="AU61" s="137"/>
      <c r="AV61" s="137"/>
      <c r="AW61" s="137"/>
      <c r="AX61" s="137"/>
      <c r="AY61" s="137"/>
      <c r="AZ61" s="137"/>
      <c r="BA61" s="137"/>
      <c r="BB61" s="137"/>
      <c r="BC61" s="137"/>
      <c r="BD61" s="137"/>
    </row>
    <row r="62" spans="2:56" ht="6.75" customHeight="1" x14ac:dyDescent="0.2">
      <c r="B62" s="46"/>
      <c r="C62" s="258"/>
      <c r="D62" s="71"/>
      <c r="E62" s="19"/>
      <c r="F62" s="150"/>
      <c r="G62" s="141"/>
      <c r="AN62" s="137"/>
      <c r="AO62" s="137"/>
      <c r="AP62" s="137"/>
      <c r="AQ62" s="137"/>
      <c r="AR62" s="137"/>
      <c r="AS62" s="137"/>
      <c r="AT62" s="137"/>
      <c r="AU62" s="137"/>
      <c r="AV62" s="137"/>
      <c r="AW62" s="137"/>
      <c r="AX62" s="137"/>
      <c r="AY62" s="137"/>
      <c r="AZ62" s="137"/>
      <c r="BA62" s="137"/>
      <c r="BB62" s="137"/>
      <c r="BC62" s="137"/>
      <c r="BD62" s="137"/>
    </row>
    <row r="63" spans="2:56" ht="6.75" customHeight="1" x14ac:dyDescent="0.2">
      <c r="B63" s="213" t="s">
        <v>186</v>
      </c>
      <c r="C63" s="256" t="s">
        <v>191</v>
      </c>
      <c r="D63" s="70"/>
      <c r="E63" s="7"/>
      <c r="F63" s="151"/>
      <c r="G63" s="140"/>
      <c r="K63" s="50"/>
      <c r="AN63" s="137"/>
      <c r="AO63" s="137"/>
      <c r="AP63" s="137"/>
      <c r="AQ63" s="137"/>
      <c r="AR63" s="137"/>
      <c r="AS63" s="137"/>
      <c r="AT63" s="137"/>
      <c r="AU63" s="137"/>
      <c r="AV63" s="137"/>
      <c r="AW63" s="137"/>
      <c r="AX63" s="137"/>
      <c r="AY63" s="137"/>
      <c r="AZ63" s="137"/>
      <c r="BA63" s="137"/>
      <c r="BB63" s="137"/>
      <c r="BC63" s="137"/>
      <c r="BD63" s="137"/>
    </row>
    <row r="64" spans="2:56" ht="25.5" customHeight="1" x14ac:dyDescent="0.25">
      <c r="B64" s="214"/>
      <c r="C64" s="257"/>
      <c r="D64" s="106"/>
      <c r="E64" s="73">
        <f>IF('VII - LINGUAGEM'!E64="não observado",1,IF('VII - LINGUAGEM'!E64="emergente",2,IF('VII - LINGUAGEM'!E64="dominado",3,0)))</f>
        <v>1</v>
      </c>
      <c r="F64" s="76" t="s">
        <v>345</v>
      </c>
      <c r="G64" s="143"/>
      <c r="K64" s="51"/>
      <c r="AN64" s="137"/>
      <c r="AO64" s="137"/>
      <c r="AP64" s="137"/>
      <c r="AQ64" s="137"/>
      <c r="AR64" s="137"/>
      <c r="AS64" s="137"/>
      <c r="AT64" s="137"/>
      <c r="AU64" s="137"/>
      <c r="AV64" s="137"/>
      <c r="AW64" s="137"/>
      <c r="AX64" s="137"/>
      <c r="AY64" s="137"/>
      <c r="AZ64" s="137"/>
      <c r="BA64" s="137"/>
      <c r="BB64" s="137"/>
      <c r="BC64" s="137"/>
      <c r="BD64" s="137"/>
    </row>
    <row r="65" spans="2:56" ht="22.5" customHeight="1" thickBot="1" x14ac:dyDescent="0.25">
      <c r="B65" s="214"/>
      <c r="C65" s="257"/>
      <c r="D65" s="106"/>
      <c r="E65" s="278" t="s">
        <v>350</v>
      </c>
      <c r="F65" s="278"/>
      <c r="G65" s="79"/>
      <c r="K65" s="51"/>
      <c r="AN65" s="137"/>
      <c r="AO65" s="137"/>
      <c r="AP65" s="137"/>
      <c r="AQ65" s="137"/>
      <c r="AR65" s="137"/>
      <c r="AS65" s="137"/>
      <c r="AT65" s="137"/>
      <c r="AU65" s="137"/>
      <c r="AV65" s="137"/>
      <c r="AW65" s="137"/>
      <c r="AX65" s="137"/>
      <c r="AY65" s="137"/>
      <c r="AZ65" s="137"/>
      <c r="BA65" s="137"/>
      <c r="BB65" s="137"/>
      <c r="BC65" s="137"/>
      <c r="BD65" s="137"/>
    </row>
    <row r="66" spans="2:56" ht="39.75" customHeight="1" thickBot="1" x14ac:dyDescent="0.25">
      <c r="B66" s="131"/>
      <c r="C66" s="257"/>
      <c r="D66" s="106"/>
      <c r="E66" s="276"/>
      <c r="F66" s="277"/>
      <c r="G66" s="148"/>
      <c r="K66" s="51"/>
      <c r="AN66" s="137"/>
      <c r="AO66" s="137"/>
      <c r="AP66" s="137"/>
      <c r="AQ66" s="137"/>
      <c r="AR66" s="137"/>
      <c r="AS66" s="137"/>
      <c r="AT66" s="137"/>
      <c r="AU66" s="137"/>
      <c r="AV66" s="137"/>
      <c r="AW66" s="137"/>
      <c r="AX66" s="137"/>
      <c r="AY66" s="137"/>
      <c r="AZ66" s="137"/>
      <c r="BA66" s="137"/>
      <c r="BB66" s="137"/>
      <c r="BC66" s="137"/>
      <c r="BD66" s="137"/>
    </row>
    <row r="67" spans="2:56" ht="6.75" customHeight="1" x14ac:dyDescent="0.2">
      <c r="B67" s="46"/>
      <c r="C67" s="258"/>
      <c r="D67" s="71"/>
      <c r="E67" s="19"/>
      <c r="F67" s="150"/>
      <c r="G67" s="141"/>
      <c r="AN67" s="137"/>
      <c r="AO67" s="137"/>
      <c r="AP67" s="137"/>
      <c r="AQ67" s="137"/>
      <c r="AR67" s="137"/>
      <c r="AS67" s="137"/>
      <c r="AT67" s="137"/>
      <c r="AU67" s="137"/>
      <c r="AV67" s="137"/>
      <c r="AW67" s="137"/>
      <c r="AX67" s="137"/>
      <c r="AY67" s="137"/>
      <c r="AZ67" s="137"/>
      <c r="BA67" s="137"/>
      <c r="BB67" s="137"/>
      <c r="BC67" s="137"/>
      <c r="BD67" s="137"/>
    </row>
    <row r="68" spans="2:56" ht="6.75" customHeight="1" x14ac:dyDescent="0.2">
      <c r="B68" s="213" t="s">
        <v>192</v>
      </c>
      <c r="C68" s="256" t="s">
        <v>194</v>
      </c>
      <c r="D68" s="70"/>
      <c r="E68" s="7"/>
      <c r="F68" s="151"/>
      <c r="G68" s="140"/>
      <c r="K68" s="50"/>
      <c r="AN68" s="137"/>
      <c r="AO68" s="137"/>
      <c r="AP68" s="137"/>
      <c r="AQ68" s="137"/>
      <c r="AR68" s="137"/>
      <c r="AS68" s="137"/>
      <c r="AT68" s="137"/>
      <c r="AU68" s="137"/>
      <c r="AV68" s="137"/>
      <c r="AW68" s="137"/>
      <c r="AX68" s="137"/>
      <c r="AY68" s="137"/>
      <c r="AZ68" s="137"/>
      <c r="BA68" s="137"/>
      <c r="BB68" s="137"/>
      <c r="BC68" s="137"/>
      <c r="BD68" s="137"/>
    </row>
    <row r="69" spans="2:56" ht="25.5" customHeight="1" x14ac:dyDescent="0.25">
      <c r="B69" s="214"/>
      <c r="C69" s="257"/>
      <c r="D69" s="106"/>
      <c r="E69" s="73">
        <f>IF('VII - LINGUAGEM'!E69="não observado",1,IF('VII - LINGUAGEM'!E69="emergente",2,IF('VII - LINGUAGEM'!E69="dominado",3,0)))</f>
        <v>1</v>
      </c>
      <c r="F69" s="76" t="s">
        <v>346</v>
      </c>
      <c r="G69" s="143"/>
      <c r="K69" s="51"/>
      <c r="AN69" s="137"/>
      <c r="AO69" s="137"/>
      <c r="AP69" s="137"/>
      <c r="AQ69" s="137"/>
      <c r="AR69" s="137"/>
      <c r="AS69" s="137"/>
      <c r="AT69" s="137"/>
      <c r="AU69" s="137"/>
      <c r="AV69" s="137"/>
      <c r="AW69" s="137"/>
      <c r="AX69" s="137"/>
      <c r="AY69" s="137"/>
      <c r="AZ69" s="137"/>
      <c r="BA69" s="137"/>
      <c r="BB69" s="137"/>
      <c r="BC69" s="137"/>
      <c r="BD69" s="137"/>
    </row>
    <row r="70" spans="2:56" ht="22.5" customHeight="1" thickBot="1" x14ac:dyDescent="0.25">
      <c r="B70" s="214"/>
      <c r="C70" s="257"/>
      <c r="D70" s="106"/>
      <c r="E70" s="278" t="s">
        <v>350</v>
      </c>
      <c r="F70" s="278"/>
      <c r="G70" s="79"/>
      <c r="K70" s="51"/>
      <c r="AN70" s="137"/>
      <c r="AO70" s="137"/>
      <c r="AP70" s="137"/>
      <c r="AQ70" s="137"/>
      <c r="AR70" s="137"/>
      <c r="AS70" s="137"/>
      <c r="AT70" s="137"/>
      <c r="AU70" s="137"/>
      <c r="AV70" s="137"/>
      <c r="AW70" s="137"/>
      <c r="AX70" s="137"/>
      <c r="AY70" s="137"/>
      <c r="AZ70" s="137"/>
      <c r="BA70" s="137"/>
      <c r="BB70" s="137"/>
      <c r="BC70" s="137"/>
      <c r="BD70" s="137"/>
    </row>
    <row r="71" spans="2:56" ht="39.75" customHeight="1" thickBot="1" x14ac:dyDescent="0.25">
      <c r="B71" s="131"/>
      <c r="C71" s="257"/>
      <c r="D71" s="106"/>
      <c r="E71" s="276"/>
      <c r="F71" s="277"/>
      <c r="G71" s="148"/>
      <c r="K71" s="51"/>
      <c r="AN71" s="137"/>
      <c r="AO71" s="137"/>
      <c r="AP71" s="137"/>
      <c r="AQ71" s="137"/>
      <c r="AR71" s="137"/>
      <c r="AS71" s="137"/>
      <c r="AT71" s="137"/>
      <c r="AU71" s="137"/>
      <c r="AV71" s="137"/>
      <c r="AW71" s="137"/>
      <c r="AX71" s="137"/>
      <c r="AY71" s="137"/>
      <c r="AZ71" s="137"/>
      <c r="BA71" s="137"/>
      <c r="BB71" s="137"/>
      <c r="BC71" s="137"/>
      <c r="BD71" s="137"/>
    </row>
    <row r="72" spans="2:56" ht="6.75" customHeight="1" x14ac:dyDescent="0.2">
      <c r="B72" s="46"/>
      <c r="C72" s="258"/>
      <c r="D72" s="71"/>
      <c r="E72" s="19"/>
      <c r="F72" s="150"/>
      <c r="G72" s="141"/>
      <c r="AN72" s="137"/>
      <c r="AO72" s="137"/>
      <c r="AP72" s="137"/>
      <c r="AQ72" s="137"/>
      <c r="AR72" s="137"/>
      <c r="AS72" s="137"/>
      <c r="AT72" s="137"/>
      <c r="AU72" s="137"/>
      <c r="AV72" s="137"/>
      <c r="AW72" s="137"/>
      <c r="AX72" s="137"/>
      <c r="AY72" s="137"/>
      <c r="AZ72" s="137"/>
      <c r="BA72" s="137"/>
      <c r="BB72" s="137"/>
      <c r="BC72" s="137"/>
      <c r="BD72" s="137"/>
    </row>
    <row r="73" spans="2:56" ht="6.75" customHeight="1" x14ac:dyDescent="0.2">
      <c r="B73" s="213" t="s">
        <v>193</v>
      </c>
      <c r="C73" s="256" t="s">
        <v>253</v>
      </c>
      <c r="D73" s="70"/>
      <c r="E73" s="7"/>
      <c r="F73" s="151"/>
      <c r="G73" s="140"/>
      <c r="K73" s="50"/>
      <c r="AN73" s="137"/>
      <c r="AO73" s="137"/>
      <c r="AP73" s="137"/>
      <c r="AQ73" s="137"/>
      <c r="AR73" s="137"/>
      <c r="AS73" s="137"/>
      <c r="AT73" s="137"/>
      <c r="AU73" s="137"/>
      <c r="AV73" s="137"/>
      <c r="AW73" s="137"/>
      <c r="AX73" s="137"/>
      <c r="AY73" s="137"/>
      <c r="AZ73" s="137"/>
      <c r="BA73" s="137"/>
      <c r="BB73" s="137"/>
      <c r="BC73" s="137"/>
      <c r="BD73" s="137"/>
    </row>
    <row r="74" spans="2:56" ht="25.5" customHeight="1" x14ac:dyDescent="0.25">
      <c r="B74" s="214"/>
      <c r="C74" s="257"/>
      <c r="D74" s="106"/>
      <c r="E74" s="73">
        <f>IF('VII - LINGUAGEM'!E74="não observado",1,IF('VII - LINGUAGEM'!E74="emergente",2,IF('VII - LINGUAGEM'!E74="dominado",3,0)))</f>
        <v>1</v>
      </c>
      <c r="F74" s="76" t="s">
        <v>347</v>
      </c>
      <c r="G74" s="143"/>
      <c r="K74" s="51"/>
      <c r="AN74" s="137"/>
      <c r="AO74" s="137"/>
      <c r="AP74" s="137"/>
      <c r="AQ74" s="137"/>
      <c r="AR74" s="137"/>
      <c r="AS74" s="137"/>
      <c r="AT74" s="137"/>
      <c r="AU74" s="137"/>
      <c r="AV74" s="137"/>
      <c r="AW74" s="137"/>
      <c r="AX74" s="137"/>
      <c r="AY74" s="137"/>
      <c r="AZ74" s="137"/>
      <c r="BA74" s="137"/>
      <c r="BB74" s="137"/>
      <c r="BC74" s="137"/>
      <c r="BD74" s="137"/>
    </row>
    <row r="75" spans="2:56" ht="22.5" customHeight="1" thickBot="1" x14ac:dyDescent="0.25">
      <c r="B75" s="214"/>
      <c r="C75" s="257"/>
      <c r="D75" s="106"/>
      <c r="E75" s="278" t="s">
        <v>350</v>
      </c>
      <c r="F75" s="278"/>
      <c r="G75" s="79"/>
      <c r="K75" s="51"/>
      <c r="AN75" s="137"/>
      <c r="AO75" s="137"/>
      <c r="AP75" s="137"/>
      <c r="AQ75" s="137"/>
      <c r="AR75" s="137"/>
      <c r="AS75" s="137"/>
      <c r="AT75" s="137"/>
      <c r="AU75" s="137"/>
      <c r="AV75" s="137"/>
      <c r="AW75" s="137"/>
      <c r="AX75" s="137"/>
      <c r="AY75" s="137"/>
      <c r="AZ75" s="137"/>
      <c r="BA75" s="137"/>
      <c r="BB75" s="137"/>
      <c r="BC75" s="137"/>
      <c r="BD75" s="137"/>
    </row>
    <row r="76" spans="2:56" ht="39.75" customHeight="1" thickBot="1" x14ac:dyDescent="0.25">
      <c r="B76" s="131"/>
      <c r="C76" s="257"/>
      <c r="D76" s="106"/>
      <c r="E76" s="276"/>
      <c r="F76" s="277"/>
      <c r="G76" s="148"/>
      <c r="K76" s="51"/>
      <c r="AN76" s="137"/>
      <c r="AO76" s="137"/>
      <c r="AP76" s="137"/>
      <c r="AQ76" s="137"/>
      <c r="AR76" s="137"/>
      <c r="AS76" s="137"/>
      <c r="AT76" s="137"/>
      <c r="AU76" s="137"/>
      <c r="AV76" s="137"/>
      <c r="AW76" s="137"/>
      <c r="AX76" s="137"/>
      <c r="AY76" s="137"/>
      <c r="AZ76" s="137"/>
      <c r="BA76" s="137"/>
      <c r="BB76" s="137"/>
      <c r="BC76" s="137"/>
      <c r="BD76" s="137"/>
    </row>
    <row r="77" spans="2:56" ht="6.75" customHeight="1" x14ac:dyDescent="0.2">
      <c r="B77" s="46"/>
      <c r="C77" s="258"/>
      <c r="D77" s="71"/>
      <c r="E77" s="19"/>
      <c r="F77" s="150"/>
      <c r="G77" s="141"/>
      <c r="AN77" s="137"/>
      <c r="AO77" s="137"/>
      <c r="AP77" s="137"/>
      <c r="AQ77" s="137"/>
      <c r="AR77" s="137"/>
      <c r="AS77" s="137"/>
      <c r="AT77" s="137"/>
      <c r="AU77" s="137"/>
      <c r="AV77" s="137"/>
      <c r="AW77" s="137"/>
      <c r="AX77" s="137"/>
      <c r="AY77" s="137"/>
      <c r="AZ77" s="137"/>
      <c r="BA77" s="137"/>
      <c r="BB77" s="137"/>
      <c r="BC77" s="137"/>
      <c r="BD77" s="137"/>
    </row>
    <row r="78" spans="2:56" ht="6.75" customHeight="1" x14ac:dyDescent="0.2">
      <c r="B78" s="213" t="s">
        <v>237</v>
      </c>
      <c r="C78" s="256" t="s">
        <v>242</v>
      </c>
      <c r="D78" s="70"/>
      <c r="E78" s="7"/>
      <c r="F78" s="151"/>
      <c r="G78" s="140"/>
      <c r="K78" s="50"/>
      <c r="AN78" s="137"/>
      <c r="AO78" s="137"/>
      <c r="AP78" s="137"/>
      <c r="AQ78" s="137"/>
      <c r="AR78" s="137"/>
      <c r="AS78" s="137"/>
      <c r="AT78" s="137"/>
      <c r="AU78" s="137"/>
      <c r="AV78" s="137"/>
      <c r="AW78" s="137"/>
      <c r="AX78" s="137"/>
      <c r="AY78" s="137"/>
      <c r="AZ78" s="137"/>
      <c r="BA78" s="137"/>
      <c r="BB78" s="137"/>
      <c r="BC78" s="137"/>
      <c r="BD78" s="137"/>
    </row>
    <row r="79" spans="2:56" ht="25.5" customHeight="1" x14ac:dyDescent="0.25">
      <c r="B79" s="214"/>
      <c r="C79" s="257"/>
      <c r="D79" s="106"/>
      <c r="E79" s="73">
        <f>IF('VII - LINGUAGEM'!E79="não observado",1,IF('VII - LINGUAGEM'!E79="emergente",2,IF('VII - LINGUAGEM'!E79="dominado",3,0)))</f>
        <v>1</v>
      </c>
      <c r="F79" s="76" t="s">
        <v>348</v>
      </c>
      <c r="G79" s="143"/>
      <c r="K79" s="51"/>
      <c r="AN79" s="137"/>
      <c r="AO79" s="137"/>
      <c r="AP79" s="137"/>
      <c r="AQ79" s="137"/>
      <c r="AR79" s="137"/>
      <c r="AS79" s="137"/>
      <c r="AT79" s="137"/>
      <c r="AU79" s="137"/>
      <c r="AV79" s="137"/>
      <c r="AW79" s="137"/>
      <c r="AX79" s="137"/>
      <c r="AY79" s="137"/>
      <c r="AZ79" s="137"/>
      <c r="BA79" s="137"/>
      <c r="BB79" s="137"/>
      <c r="BC79" s="137"/>
      <c r="BD79" s="137"/>
    </row>
    <row r="80" spans="2:56" ht="22.5" customHeight="1" thickBot="1" x14ac:dyDescent="0.25">
      <c r="B80" s="214"/>
      <c r="C80" s="257"/>
      <c r="D80" s="106"/>
      <c r="E80" s="278" t="s">
        <v>350</v>
      </c>
      <c r="F80" s="278"/>
      <c r="G80" s="79"/>
      <c r="K80" s="51"/>
      <c r="AN80" s="137"/>
      <c r="AO80" s="137"/>
      <c r="AP80" s="137"/>
      <c r="AQ80" s="137"/>
      <c r="AR80" s="137"/>
      <c r="AS80" s="137"/>
      <c r="AT80" s="137"/>
      <c r="AU80" s="137"/>
      <c r="AV80" s="137"/>
      <c r="AW80" s="137"/>
      <c r="AX80" s="137"/>
      <c r="AY80" s="137"/>
      <c r="AZ80" s="137"/>
      <c r="BA80" s="137"/>
      <c r="BB80" s="137"/>
      <c r="BC80" s="137"/>
      <c r="BD80" s="137"/>
    </row>
    <row r="81" spans="2:56" ht="39.75" customHeight="1" thickBot="1" x14ac:dyDescent="0.25">
      <c r="B81" s="131"/>
      <c r="C81" s="257"/>
      <c r="D81" s="106"/>
      <c r="E81" s="276"/>
      <c r="F81" s="277"/>
      <c r="G81" s="148"/>
      <c r="K81" s="51"/>
      <c r="AN81" s="137"/>
      <c r="AO81" s="137"/>
      <c r="AP81" s="137"/>
      <c r="AQ81" s="137"/>
      <c r="AR81" s="137"/>
      <c r="AS81" s="137"/>
      <c r="AT81" s="137"/>
      <c r="AU81" s="137"/>
      <c r="AV81" s="137"/>
      <c r="AW81" s="137"/>
      <c r="AX81" s="137"/>
      <c r="AY81" s="137"/>
      <c r="AZ81" s="137"/>
      <c r="BA81" s="137"/>
      <c r="BB81" s="137"/>
      <c r="BC81" s="137"/>
      <c r="BD81" s="137"/>
    </row>
    <row r="82" spans="2:56" ht="6.75" customHeight="1" x14ac:dyDescent="0.2">
      <c r="B82" s="46"/>
      <c r="C82" s="258"/>
      <c r="D82" s="71"/>
      <c r="E82" s="19"/>
      <c r="F82" s="150"/>
      <c r="G82" s="141"/>
      <c r="AN82" s="137"/>
      <c r="AO82" s="137"/>
      <c r="AP82" s="137"/>
      <c r="AQ82" s="137"/>
      <c r="AR82" s="137"/>
      <c r="AS82" s="137"/>
      <c r="AT82" s="137"/>
      <c r="AU82" s="137"/>
      <c r="AV82" s="137"/>
      <c r="AW82" s="137"/>
      <c r="AX82" s="137"/>
      <c r="AY82" s="137"/>
      <c r="AZ82" s="137"/>
      <c r="BA82" s="137"/>
      <c r="BB82" s="137"/>
      <c r="BC82" s="137"/>
      <c r="BD82" s="137"/>
    </row>
    <row r="83" spans="2:56" ht="6.75" customHeight="1" x14ac:dyDescent="0.2">
      <c r="B83" s="213" t="s">
        <v>241</v>
      </c>
      <c r="C83" s="256" t="s">
        <v>243</v>
      </c>
      <c r="D83" s="70"/>
      <c r="E83" s="7"/>
      <c r="F83" s="151"/>
      <c r="G83" s="140"/>
      <c r="K83" s="50"/>
      <c r="AN83" s="137"/>
      <c r="AO83" s="137"/>
      <c r="AP83" s="137"/>
      <c r="AQ83" s="137"/>
      <c r="AR83" s="137"/>
      <c r="AS83" s="137"/>
      <c r="AT83" s="137"/>
      <c r="AU83" s="137"/>
      <c r="AV83" s="137"/>
      <c r="AW83" s="137"/>
      <c r="AX83" s="137"/>
      <c r="AY83" s="137"/>
      <c r="AZ83" s="137"/>
      <c r="BA83" s="137"/>
      <c r="BB83" s="137"/>
      <c r="BC83" s="137"/>
      <c r="BD83" s="137"/>
    </row>
    <row r="84" spans="2:56" ht="25.5" customHeight="1" x14ac:dyDescent="0.25">
      <c r="B84" s="214"/>
      <c r="C84" s="257"/>
      <c r="D84" s="106"/>
      <c r="E84" s="73">
        <f>IF('VII - LINGUAGEM'!E84="não observado",1,IF('VII - LINGUAGEM'!E84="emergente",2,IF('VII - LINGUAGEM'!E84="dominado",3,0)))</f>
        <v>1</v>
      </c>
      <c r="F84" s="76" t="s">
        <v>349</v>
      </c>
      <c r="G84" s="143"/>
      <c r="K84" s="51"/>
      <c r="AN84" s="137"/>
      <c r="AO84" s="137"/>
      <c r="AP84" s="137"/>
      <c r="AQ84" s="137"/>
      <c r="AR84" s="137"/>
      <c r="AS84" s="137"/>
      <c r="AT84" s="137"/>
      <c r="AU84" s="137"/>
      <c r="AV84" s="137"/>
      <c r="AW84" s="137"/>
      <c r="AX84" s="137"/>
      <c r="AY84" s="137"/>
      <c r="AZ84" s="137"/>
      <c r="BA84" s="137"/>
      <c r="BB84" s="137"/>
      <c r="BC84" s="137"/>
      <c r="BD84" s="137"/>
    </row>
    <row r="85" spans="2:56" ht="22.5" customHeight="1" thickBot="1" x14ac:dyDescent="0.25">
      <c r="B85" s="214"/>
      <c r="C85" s="257"/>
      <c r="D85" s="106"/>
      <c r="E85" s="278" t="s">
        <v>350</v>
      </c>
      <c r="F85" s="278"/>
      <c r="G85" s="79"/>
      <c r="K85" s="51"/>
      <c r="AN85" s="137"/>
      <c r="AO85" s="137"/>
      <c r="AP85" s="137"/>
      <c r="AQ85" s="137"/>
      <c r="AR85" s="137"/>
      <c r="AS85" s="137"/>
      <c r="AT85" s="137"/>
      <c r="AU85" s="137"/>
      <c r="AV85" s="137"/>
      <c r="AW85" s="137"/>
      <c r="AX85" s="137"/>
      <c r="AY85" s="137"/>
      <c r="AZ85" s="137"/>
      <c r="BA85" s="137"/>
      <c r="BB85" s="137"/>
      <c r="BC85" s="137"/>
      <c r="BD85" s="137"/>
    </row>
    <row r="86" spans="2:56" ht="39.75" customHeight="1" thickBot="1" x14ac:dyDescent="0.25">
      <c r="B86" s="131"/>
      <c r="C86" s="257"/>
      <c r="D86" s="106"/>
      <c r="E86" s="276"/>
      <c r="F86" s="277"/>
      <c r="G86" s="148"/>
      <c r="K86" s="51"/>
      <c r="AN86" s="137"/>
      <c r="AO86" s="137"/>
      <c r="AP86" s="137"/>
      <c r="AQ86" s="137"/>
      <c r="AR86" s="137"/>
      <c r="AS86" s="137"/>
      <c r="AT86" s="137"/>
      <c r="AU86" s="137"/>
      <c r="AV86" s="137"/>
      <c r="AW86" s="137"/>
      <c r="AX86" s="137"/>
      <c r="AY86" s="137"/>
      <c r="AZ86" s="137"/>
      <c r="BA86" s="137"/>
      <c r="BB86" s="137"/>
      <c r="BC86" s="137"/>
      <c r="BD86" s="137"/>
    </row>
    <row r="87" spans="2:56" ht="6.75" customHeight="1" x14ac:dyDescent="0.2">
      <c r="B87" s="46"/>
      <c r="C87" s="258"/>
      <c r="D87" s="71"/>
      <c r="E87" s="19"/>
      <c r="F87" s="150"/>
      <c r="G87" s="141"/>
      <c r="AN87" s="137"/>
      <c r="AO87" s="137"/>
      <c r="AP87" s="137"/>
      <c r="AQ87" s="137"/>
      <c r="AR87" s="137"/>
      <c r="AS87" s="137"/>
      <c r="AT87" s="137"/>
      <c r="AU87" s="137"/>
      <c r="AV87" s="137"/>
      <c r="AW87" s="137"/>
      <c r="AX87" s="137"/>
      <c r="AY87" s="137"/>
      <c r="AZ87" s="137"/>
      <c r="BA87" s="137"/>
      <c r="BB87" s="137"/>
      <c r="BC87" s="137"/>
      <c r="BD87" s="137"/>
    </row>
    <row r="88" spans="2:56" ht="27.75" customHeight="1" x14ac:dyDescent="0.2">
      <c r="B88" s="282"/>
      <c r="C88" s="282"/>
      <c r="D88" s="282"/>
      <c r="E88" s="282"/>
      <c r="F88" s="282"/>
      <c r="G88" s="149"/>
    </row>
    <row r="89" spans="2:56" x14ac:dyDescent="0.2">
      <c r="E89" s="2">
        <f>(E84+E79+E74+E69+E64+E59+E54+E49+E44+E39+E34+E29+E24+E19+E14+E9+E4)/17</f>
        <v>1</v>
      </c>
    </row>
  </sheetData>
  <protectedRanges>
    <protectedRange sqref="E4 E9 E14 E19 E24 E29 E34 E39 E44 E49 E54 E59 E64 E69 E74 E79 E84" name="B1"/>
  </protectedRanges>
  <mergeCells count="71">
    <mergeCell ref="B1:G1"/>
    <mergeCell ref="D2:G2"/>
    <mergeCell ref="B3:B5"/>
    <mergeCell ref="C3:C7"/>
    <mergeCell ref="E5:F5"/>
    <mergeCell ref="E6:F6"/>
    <mergeCell ref="B8:B10"/>
    <mergeCell ref="C8:C12"/>
    <mergeCell ref="E10:F10"/>
    <mergeCell ref="E11:F11"/>
    <mergeCell ref="B13:B15"/>
    <mergeCell ref="C13:C17"/>
    <mergeCell ref="E15:F15"/>
    <mergeCell ref="E16:F16"/>
    <mergeCell ref="B18:B20"/>
    <mergeCell ref="C18:C22"/>
    <mergeCell ref="E20:F20"/>
    <mergeCell ref="E21:F21"/>
    <mergeCell ref="B23:B25"/>
    <mergeCell ref="C23:C27"/>
    <mergeCell ref="E25:F25"/>
    <mergeCell ref="E26:F26"/>
    <mergeCell ref="B28:B30"/>
    <mergeCell ref="C28:C32"/>
    <mergeCell ref="E30:F30"/>
    <mergeCell ref="E31:F31"/>
    <mergeCell ref="B33:B35"/>
    <mergeCell ref="C33:C37"/>
    <mergeCell ref="E35:F35"/>
    <mergeCell ref="E36:F36"/>
    <mergeCell ref="B38:B40"/>
    <mergeCell ref="C38:C42"/>
    <mergeCell ref="E40:F40"/>
    <mergeCell ref="E41:F41"/>
    <mergeCell ref="B43:B45"/>
    <mergeCell ref="C43:C47"/>
    <mergeCell ref="E45:F45"/>
    <mergeCell ref="E46:F46"/>
    <mergeCell ref="B48:B50"/>
    <mergeCell ref="C48:C52"/>
    <mergeCell ref="E50:F50"/>
    <mergeCell ref="E51:F51"/>
    <mergeCell ref="B53:B55"/>
    <mergeCell ref="C53:C57"/>
    <mergeCell ref="E55:F55"/>
    <mergeCell ref="E56:F56"/>
    <mergeCell ref="B58:B60"/>
    <mergeCell ref="C58:C62"/>
    <mergeCell ref="E60:F60"/>
    <mergeCell ref="E61:F61"/>
    <mergeCell ref="B63:B65"/>
    <mergeCell ref="C63:C67"/>
    <mergeCell ref="E65:F65"/>
    <mergeCell ref="E66:F66"/>
    <mergeCell ref="B68:B70"/>
    <mergeCell ref="C68:C72"/>
    <mergeCell ref="E70:F70"/>
    <mergeCell ref="E71:F71"/>
    <mergeCell ref="B73:B75"/>
    <mergeCell ref="C73:C77"/>
    <mergeCell ref="E75:F75"/>
    <mergeCell ref="E76:F76"/>
    <mergeCell ref="B88:F88"/>
    <mergeCell ref="B78:B80"/>
    <mergeCell ref="C78:C82"/>
    <mergeCell ref="E80:F80"/>
    <mergeCell ref="E81:F81"/>
    <mergeCell ref="B83:B85"/>
    <mergeCell ref="C83:C87"/>
    <mergeCell ref="E85:F85"/>
    <mergeCell ref="E86:F86"/>
  </mergeCells>
  <conditionalFormatting sqref="K2">
    <cfRule type="colorScale" priority="13">
      <colorScale>
        <cfvo type="min"/>
        <cfvo type="percentile" val="50"/>
        <cfvo type="max"/>
        <color rgb="FF92D050"/>
        <color theme="5" tint="0.39997558519241921"/>
        <color rgb="FFFFC000"/>
      </colorScale>
    </cfRule>
  </conditionalFormatting>
  <dataValidations count="1">
    <dataValidation type="list" allowBlank="1" showInputMessage="1" showErrorMessage="1" sqref="K2:K6 K10:K11 K85:K86 K80:K81 K75:K76 K70:K71 K65:K66 K60:K61 K55:K56 K50:K51 K45:K46 K40:K41 K35:K36 K30:K31 K25:K26 K20:K21 K15:K16" xr:uid="{DE1DB6D9-8ADA-424D-ABE9-BFA39FD40F20}">
      <formula1>$K$2:$K$4</formula1>
    </dataValidation>
  </dataValidations>
  <pageMargins left="0.23622047244094491" right="0.23622047244094491" top="0.55118110236220474" bottom="0.35433070866141736" header="0.31496062992125984" footer="0.31496062992125984"/>
  <pageSetup paperSize="9" orientation="landscape" r:id="rId1"/>
  <rowBreaks count="4" manualBreakCount="4">
    <brk id="22" max="16383" man="1"/>
    <brk id="42" max="16383" man="1"/>
    <brk id="62" max="16383" man="1"/>
    <brk id="82" max="16383" man="1"/>
  </rowBreaks>
  <colBreaks count="1" manualBreakCount="1">
    <brk id="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CE16D-D0E2-4D69-9C6E-03455B439910}">
  <sheetPr codeName="Planilha17"/>
  <dimension ref="A1:K6"/>
  <sheetViews>
    <sheetView showGridLines="0" zoomScale="110" zoomScaleNormal="110" workbookViewId="0">
      <selection activeCell="G6" sqref="G6"/>
    </sheetView>
  </sheetViews>
  <sheetFormatPr defaultRowHeight="15" x14ac:dyDescent="0.25"/>
  <cols>
    <col min="1" max="1" width="2" customWidth="1"/>
    <col min="2" max="2" width="62.85546875" style="161" customWidth="1"/>
    <col min="3" max="3" width="4.28515625" customWidth="1"/>
    <col min="5" max="5" width="10.5703125" customWidth="1"/>
  </cols>
  <sheetData>
    <row r="1" spans="1:11" ht="18.75" x14ac:dyDescent="0.3">
      <c r="A1" s="211" t="s">
        <v>363</v>
      </c>
      <c r="B1" s="211"/>
      <c r="C1" s="211"/>
      <c r="D1" s="211"/>
      <c r="E1" s="211"/>
    </row>
    <row r="2" spans="1:11" s="22" customFormat="1" ht="54.75" customHeight="1" x14ac:dyDescent="0.25">
      <c r="B2" s="210" t="s">
        <v>360</v>
      </c>
      <c r="C2" s="210"/>
      <c r="D2" s="210"/>
      <c r="E2" s="210"/>
      <c r="F2" s="172"/>
      <c r="G2" s="172"/>
      <c r="H2" s="172"/>
      <c r="I2" s="172"/>
      <c r="J2" s="172"/>
      <c r="K2" s="172"/>
    </row>
    <row r="3" spans="1:11" ht="101.25" x14ac:dyDescent="0.25">
      <c r="A3" s="164"/>
      <c r="B3" s="191" t="s">
        <v>371</v>
      </c>
      <c r="C3" s="165"/>
      <c r="D3" s="165"/>
      <c r="E3" s="166"/>
    </row>
    <row r="4" spans="1:11" ht="172.5" x14ac:dyDescent="0.25">
      <c r="A4" s="171"/>
      <c r="B4" s="192" t="s">
        <v>378</v>
      </c>
      <c r="C4" s="170"/>
      <c r="D4" s="162"/>
      <c r="E4" s="163"/>
    </row>
    <row r="5" spans="1:11" ht="129.75" x14ac:dyDescent="0.25">
      <c r="A5" s="169"/>
      <c r="B5" s="193" t="s">
        <v>379</v>
      </c>
      <c r="C5" s="169"/>
      <c r="D5" s="167"/>
      <c r="E5" s="168"/>
    </row>
    <row r="6" spans="1:11" ht="100.5" x14ac:dyDescent="0.25">
      <c r="A6" s="170"/>
      <c r="B6" s="194" t="s">
        <v>370</v>
      </c>
      <c r="C6" s="170"/>
      <c r="D6" s="162"/>
      <c r="E6" s="163"/>
    </row>
  </sheetData>
  <sheetProtection algorithmName="SHA-512" hashValue="HXkMBB2D90gX8VL8ufXOWRtVYQzMqF7rAbFcq+6R96dx54GIep7XpIulW5+uFBmZZ/3ptDtAaYzeC8dXKAwhnw==" saltValue="Wq+cA/ndabvm91p2qstduQ==" spinCount="100000" sheet="1" selectLockedCells="1" selectUnlockedCells="1"/>
  <mergeCells count="2">
    <mergeCell ref="B2:E2"/>
    <mergeCell ref="A1:E1"/>
  </mergeCells>
  <pageMargins left="0.511811024" right="0.511811024" top="0.78740157499999996" bottom="0.78740157499999996" header="0.31496062000000002" footer="0.31496062000000002"/>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5ED27-95AF-4BD7-9209-FBD73D9EF084}">
  <sheetPr codeName="Planilha1"/>
  <dimension ref="B1:P19"/>
  <sheetViews>
    <sheetView showGridLines="0" workbookViewId="0">
      <selection activeCell="E5" sqref="E5"/>
    </sheetView>
  </sheetViews>
  <sheetFormatPr defaultColWidth="9.140625" defaultRowHeight="14.25" x14ac:dyDescent="0.2"/>
  <cols>
    <col min="1" max="1" width="2" style="2" customWidth="1"/>
    <col min="2" max="2" width="7.85546875" style="2" customWidth="1"/>
    <col min="3" max="3" width="26" style="2" customWidth="1"/>
    <col min="4" max="4" width="1.7109375" style="62" customWidth="1"/>
    <col min="5" max="5" width="7.42578125" style="3" customWidth="1"/>
    <col min="6" max="6" width="36.7109375" style="2" customWidth="1"/>
    <col min="7" max="7" width="1.85546875" style="62" customWidth="1"/>
    <col min="8" max="8" width="7.42578125" style="2" customWidth="1"/>
    <col min="9" max="9" width="21.85546875" style="2" customWidth="1"/>
    <col min="10" max="10" width="1.85546875" style="72" bestFit="1" customWidth="1"/>
    <col min="11" max="11" width="7.42578125" style="2" customWidth="1"/>
    <col min="12" max="12" width="21.85546875" style="2" customWidth="1"/>
    <col min="13" max="15" width="9.140625" style="2"/>
    <col min="16" max="16" width="13.7109375" style="1" customWidth="1"/>
    <col min="17" max="16384" width="9.140625" style="2"/>
  </cols>
  <sheetData>
    <row r="1" spans="2:16" ht="24" customHeight="1" x14ac:dyDescent="0.2">
      <c r="B1" s="40" t="s">
        <v>95</v>
      </c>
      <c r="C1" s="29"/>
      <c r="D1" s="58"/>
      <c r="E1" s="30"/>
      <c r="F1" s="29"/>
      <c r="G1" s="58"/>
      <c r="H1" s="29"/>
      <c r="I1" s="29"/>
      <c r="J1" s="65"/>
      <c r="K1" s="29"/>
      <c r="L1" s="31"/>
    </row>
    <row r="2" spans="2:16" ht="68.25" customHeight="1" x14ac:dyDescent="0.2">
      <c r="B2" s="217" t="s">
        <v>89</v>
      </c>
      <c r="C2" s="218"/>
      <c r="D2" s="218"/>
      <c r="E2" s="218"/>
      <c r="F2" s="218"/>
      <c r="G2" s="218"/>
      <c r="H2" s="218"/>
      <c r="I2" s="218"/>
      <c r="J2" s="66"/>
      <c r="K2" s="32"/>
      <c r="L2" s="33"/>
    </row>
    <row r="3" spans="2:16" ht="48" customHeight="1" x14ac:dyDescent="0.2">
      <c r="B3" s="4" t="s">
        <v>0</v>
      </c>
      <c r="C3" s="28" t="s">
        <v>15</v>
      </c>
      <c r="D3" s="212" t="s">
        <v>1</v>
      </c>
      <c r="E3" s="212"/>
      <c r="F3" s="212"/>
      <c r="G3" s="212" t="s">
        <v>3</v>
      </c>
      <c r="H3" s="212"/>
      <c r="I3" s="212"/>
      <c r="J3" s="212" t="s">
        <v>2</v>
      </c>
      <c r="K3" s="212"/>
      <c r="L3" s="212"/>
      <c r="P3" s="48" t="s">
        <v>8</v>
      </c>
    </row>
    <row r="4" spans="2:16" ht="13.5" thickBot="1" x14ac:dyDescent="0.25">
      <c r="B4" s="213" t="s">
        <v>4</v>
      </c>
      <c r="C4" s="45" t="s">
        <v>60</v>
      </c>
      <c r="D4" s="96"/>
      <c r="E4" s="114"/>
      <c r="F4" s="115"/>
      <c r="G4" s="96"/>
      <c r="H4" s="99"/>
      <c r="I4" s="116"/>
      <c r="J4" s="117"/>
      <c r="K4" s="99"/>
      <c r="L4" s="98"/>
      <c r="P4" s="49" t="s">
        <v>5</v>
      </c>
    </row>
    <row r="5" spans="2:16" ht="25.5" customHeight="1" thickBot="1" x14ac:dyDescent="0.25">
      <c r="B5" s="214"/>
      <c r="C5" s="215" t="s">
        <v>42</v>
      </c>
      <c r="D5" s="110"/>
      <c r="E5" s="87" t="s">
        <v>5</v>
      </c>
      <c r="F5" s="111" t="s">
        <v>43</v>
      </c>
      <c r="G5" s="112"/>
      <c r="H5" s="87" t="s">
        <v>5</v>
      </c>
      <c r="I5" s="88" t="s">
        <v>12</v>
      </c>
      <c r="J5" s="113"/>
      <c r="K5" s="87" t="s">
        <v>5</v>
      </c>
      <c r="L5" s="88" t="s">
        <v>11</v>
      </c>
      <c r="P5" s="50" t="s">
        <v>6</v>
      </c>
    </row>
    <row r="6" spans="2:16" ht="25.5" customHeight="1" thickBot="1" x14ac:dyDescent="0.25">
      <c r="B6" s="214"/>
      <c r="C6" s="215"/>
      <c r="E6" s="87" t="s">
        <v>5</v>
      </c>
      <c r="F6" s="18" t="s">
        <v>10</v>
      </c>
      <c r="G6" s="126"/>
      <c r="H6" s="87" t="s">
        <v>5</v>
      </c>
      <c r="I6" s="20" t="s">
        <v>13</v>
      </c>
      <c r="K6" s="87" t="s">
        <v>5</v>
      </c>
      <c r="L6" s="20" t="s">
        <v>45</v>
      </c>
      <c r="P6" s="51" t="s">
        <v>7</v>
      </c>
    </row>
    <row r="7" spans="2:16" ht="25.5" customHeight="1" thickBot="1" x14ac:dyDescent="0.25">
      <c r="B7" s="214"/>
      <c r="C7" s="215"/>
      <c r="D7" s="110"/>
      <c r="E7" s="87" t="s">
        <v>5</v>
      </c>
      <c r="F7" s="111" t="s">
        <v>44</v>
      </c>
      <c r="G7" s="112"/>
      <c r="H7" s="87" t="s">
        <v>5</v>
      </c>
      <c r="I7" s="88" t="s">
        <v>14</v>
      </c>
      <c r="J7" s="113"/>
      <c r="K7" s="87" t="s">
        <v>5</v>
      </c>
      <c r="L7" s="88" t="s">
        <v>46</v>
      </c>
      <c r="P7" s="48"/>
    </row>
    <row r="8" spans="2:16" ht="9.75" customHeight="1" x14ac:dyDescent="0.2">
      <c r="B8" s="46"/>
      <c r="C8" s="21"/>
      <c r="D8" s="100"/>
      <c r="E8" s="119"/>
      <c r="F8" s="119"/>
      <c r="G8" s="100"/>
      <c r="H8" s="119"/>
      <c r="I8" s="102"/>
      <c r="J8" s="120"/>
      <c r="K8" s="119"/>
      <c r="L8" s="102"/>
    </row>
    <row r="9" spans="2:16" ht="15" thickBot="1" x14ac:dyDescent="0.25">
      <c r="B9" s="213" t="s">
        <v>48</v>
      </c>
      <c r="C9" s="45" t="s">
        <v>47</v>
      </c>
      <c r="D9" s="59"/>
      <c r="E9" s="57"/>
      <c r="F9" s="5"/>
      <c r="G9" s="59"/>
      <c r="H9" s="7"/>
      <c r="I9" s="6"/>
      <c r="J9" s="67"/>
      <c r="K9" s="7"/>
      <c r="L9" s="35"/>
    </row>
    <row r="10" spans="2:16" ht="25.5" customHeight="1" thickBot="1" x14ac:dyDescent="0.25">
      <c r="B10" s="214"/>
      <c r="C10" s="215" t="s">
        <v>49</v>
      </c>
      <c r="D10" s="60"/>
      <c r="E10" s="87" t="s">
        <v>5</v>
      </c>
      <c r="F10" s="18" t="s">
        <v>50</v>
      </c>
      <c r="G10" s="60"/>
      <c r="H10" s="87" t="s">
        <v>5</v>
      </c>
      <c r="I10" s="20" t="s">
        <v>53</v>
      </c>
      <c r="J10" s="68"/>
      <c r="K10" s="87" t="s">
        <v>5</v>
      </c>
      <c r="L10" s="20" t="s">
        <v>55</v>
      </c>
    </row>
    <row r="11" spans="2:16" ht="24" customHeight="1" thickBot="1" x14ac:dyDescent="0.25">
      <c r="B11" s="214"/>
      <c r="C11" s="215"/>
      <c r="D11" s="86"/>
      <c r="E11" s="87" t="s">
        <v>5</v>
      </c>
      <c r="F11" s="111" t="s">
        <v>51</v>
      </c>
      <c r="G11" s="86"/>
      <c r="H11" s="87" t="s">
        <v>5</v>
      </c>
      <c r="I11" s="88" t="s">
        <v>54</v>
      </c>
      <c r="J11" s="118"/>
      <c r="K11" s="87" t="s">
        <v>5</v>
      </c>
      <c r="L11" s="88" t="s">
        <v>56</v>
      </c>
    </row>
    <row r="12" spans="2:16" ht="25.5" customHeight="1" thickBot="1" x14ac:dyDescent="0.25">
      <c r="B12" s="214"/>
      <c r="C12" s="215"/>
      <c r="D12" s="60"/>
      <c r="E12" s="87" t="s">
        <v>5</v>
      </c>
      <c r="F12" s="18" t="s">
        <v>52</v>
      </c>
      <c r="G12" s="60"/>
      <c r="H12" s="18"/>
      <c r="I12" s="20"/>
      <c r="J12" s="66"/>
      <c r="K12" s="18"/>
      <c r="L12" s="20"/>
    </row>
    <row r="13" spans="2:16" ht="9" customHeight="1" x14ac:dyDescent="0.2">
      <c r="B13" s="46"/>
      <c r="C13" s="36"/>
      <c r="D13" s="61"/>
      <c r="E13" s="19"/>
      <c r="F13" s="19"/>
      <c r="G13" s="61"/>
      <c r="H13" s="19"/>
      <c r="I13" s="21"/>
      <c r="J13" s="69"/>
      <c r="K13" s="19"/>
      <c r="L13" s="21"/>
    </row>
    <row r="14" spans="2:16" ht="26.25" thickBot="1" x14ac:dyDescent="0.25">
      <c r="B14" s="213" t="s">
        <v>57</v>
      </c>
      <c r="C14" s="43" t="s">
        <v>58</v>
      </c>
      <c r="D14" s="96"/>
      <c r="E14" s="121"/>
      <c r="F14" s="98"/>
      <c r="G14" s="96"/>
      <c r="H14" s="99"/>
      <c r="I14" s="122"/>
      <c r="J14" s="123"/>
      <c r="K14" s="99"/>
      <c r="L14" s="98"/>
    </row>
    <row r="15" spans="2:16" ht="22.5" customHeight="1" thickBot="1" x14ac:dyDescent="0.25">
      <c r="B15" s="214"/>
      <c r="C15" s="216" t="s">
        <v>59</v>
      </c>
      <c r="D15" s="60"/>
      <c r="E15" s="87" t="s">
        <v>5</v>
      </c>
      <c r="F15" s="20" t="s">
        <v>50</v>
      </c>
      <c r="G15" s="60"/>
      <c r="H15" s="87" t="s">
        <v>5</v>
      </c>
      <c r="I15" s="18" t="s">
        <v>53</v>
      </c>
      <c r="J15" s="68"/>
      <c r="K15" s="87" t="s">
        <v>5</v>
      </c>
      <c r="L15" s="20" t="s">
        <v>83</v>
      </c>
    </row>
    <row r="16" spans="2:16" ht="39" thickBot="1" x14ac:dyDescent="0.25">
      <c r="B16" s="214"/>
      <c r="C16" s="216"/>
      <c r="D16" s="86"/>
      <c r="E16" s="87" t="s">
        <v>5</v>
      </c>
      <c r="F16" s="88" t="s">
        <v>51</v>
      </c>
      <c r="G16" s="86"/>
      <c r="H16" s="87" t="s">
        <v>5</v>
      </c>
      <c r="I16" s="111" t="s">
        <v>54</v>
      </c>
      <c r="J16" s="118"/>
      <c r="K16" s="87" t="s">
        <v>5</v>
      </c>
      <c r="L16" s="88" t="s">
        <v>94</v>
      </c>
    </row>
    <row r="17" spans="2:12" ht="22.5" customHeight="1" thickBot="1" x14ac:dyDescent="0.25">
      <c r="B17" s="214"/>
      <c r="C17" s="216"/>
      <c r="D17" s="60"/>
      <c r="E17" s="18"/>
      <c r="F17" s="20"/>
      <c r="G17" s="60"/>
      <c r="H17" s="18"/>
      <c r="I17" s="18"/>
      <c r="J17" s="68"/>
      <c r="K17" s="87" t="s">
        <v>5</v>
      </c>
      <c r="L17" s="20" t="s">
        <v>46</v>
      </c>
    </row>
    <row r="18" spans="2:12" ht="6" customHeight="1" x14ac:dyDescent="0.2">
      <c r="B18" s="219"/>
      <c r="C18" s="44"/>
      <c r="D18" s="61"/>
      <c r="E18" s="19"/>
      <c r="F18" s="21"/>
      <c r="G18" s="61"/>
      <c r="H18" s="19"/>
      <c r="I18" s="19"/>
      <c r="J18" s="71"/>
      <c r="K18" s="19"/>
      <c r="L18" s="21"/>
    </row>
    <row r="19" spans="2:12" x14ac:dyDescent="0.2">
      <c r="B19" s="2" t="s">
        <v>380</v>
      </c>
    </row>
  </sheetData>
  <sheetProtection algorithmName="SHA-512" hashValue="9I3XF8JrEYYhKYXCk7eO3lEmKKRvBhbvwwAeMjwS/v0LypjF2uFCw75MH/iq9Oy0wKFCHuJ3sBJuAAvquStiNw==" saltValue="HiHsh3AChIXIBMcq/m4Mqw==" spinCount="100000" sheet="1" objects="1" scenarios="1"/>
  <protectedRanges>
    <protectedRange sqref="E5:E7 H5:H7 K5:K7 E10:E12 K10:K11 H10:H11 E15:E16 H15:H16 K15:K17" name="Intervalo2"/>
  </protectedRanges>
  <mergeCells count="10">
    <mergeCell ref="J3:L3"/>
    <mergeCell ref="B9:B12"/>
    <mergeCell ref="C10:C12"/>
    <mergeCell ref="C15:C17"/>
    <mergeCell ref="B2:I2"/>
    <mergeCell ref="D3:F3"/>
    <mergeCell ref="G3:I3"/>
    <mergeCell ref="B14:B18"/>
    <mergeCell ref="B4:B7"/>
    <mergeCell ref="C5:C7"/>
  </mergeCells>
  <conditionalFormatting sqref="P4">
    <cfRule type="colorScale" priority="101">
      <colorScale>
        <cfvo type="min"/>
        <cfvo type="percentile" val="50"/>
        <cfvo type="max"/>
        <color rgb="FF92D050"/>
        <color theme="5" tint="0.39997558519241921"/>
        <color rgb="FFFFC000"/>
      </colorScale>
    </cfRule>
  </conditionalFormatting>
  <conditionalFormatting sqref="E5:E7">
    <cfRule type="containsText" dxfId="642" priority="98" operator="containsText" text="DOMINADO">
      <formula>NOT(ISERROR(SEARCH("DOMINADO",E5)))</formula>
    </cfRule>
    <cfRule type="containsText" dxfId="641" priority="99" operator="containsText" text="EMERGENTE">
      <formula>NOT(ISERROR(SEARCH("EMERGENTE",E5)))</formula>
    </cfRule>
    <cfRule type="containsText" dxfId="640" priority="100" operator="containsText" text="NÃO OBSERVADO">
      <formula>NOT(ISERROR(SEARCH("NÃO OBSERVADO",E5)))</formula>
    </cfRule>
  </conditionalFormatting>
  <conditionalFormatting sqref="H10">
    <cfRule type="containsText" dxfId="639" priority="4" operator="containsText" text="DOMINADO">
      <formula>NOT(ISERROR(SEARCH("DOMINADO",H10)))</formula>
    </cfRule>
    <cfRule type="containsText" dxfId="638" priority="5" operator="containsText" text="EMERGENTE">
      <formula>NOT(ISERROR(SEARCH("EMERGENTE",H10)))</formula>
    </cfRule>
    <cfRule type="containsText" dxfId="637" priority="6" operator="containsText" text="NÃO OBSERVADO">
      <formula>NOT(ISERROR(SEARCH("NÃO OBSERVADO",H10)))</formula>
    </cfRule>
  </conditionalFormatting>
  <conditionalFormatting sqref="K15:K17 H15:H16 E15:E16 H11 K10:K11 E10:E12 K5:K7 H5:H7">
    <cfRule type="containsText" dxfId="636" priority="1" operator="containsText" text="DOMINADO">
      <formula>NOT(ISERROR(SEARCH("DOMINADO",E5)))</formula>
    </cfRule>
    <cfRule type="containsText" dxfId="635" priority="2" operator="containsText" text="EMERGENTE">
      <formula>NOT(ISERROR(SEARCH("EMERGENTE",E5)))</formula>
    </cfRule>
    <cfRule type="containsText" dxfId="634" priority="3" operator="containsText" text="NÃO OBSERVADO">
      <formula>NOT(ISERROR(SEARCH("NÃO OBSERVADO",E5)))</formula>
    </cfRule>
  </conditionalFormatting>
  <dataValidations count="1">
    <dataValidation type="list" allowBlank="1" showInputMessage="1" showErrorMessage="1" sqref="P4:P6 K5:K7 H15:H16 E10:E12 E15:E16 K10:K11 E5:E7 H5:H7 H10:H11 K15:K17" xr:uid="{8E555E22-46AB-45F2-913B-AA61A5DED75D}">
      <formula1>$P$4:$P$6</formula1>
    </dataValidation>
  </dataValidations>
  <pageMargins left="0.25" right="0.25"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AFD75-EE00-45C8-8C50-6622BFC3E523}">
  <sheetPr codeName="Planilha2">
    <pageSetUpPr fitToPage="1"/>
  </sheetPr>
  <dimension ref="B1:S28"/>
  <sheetViews>
    <sheetView showGridLines="0" workbookViewId="0">
      <selection activeCell="E5" sqref="E5"/>
    </sheetView>
  </sheetViews>
  <sheetFormatPr defaultColWidth="9.140625" defaultRowHeight="14.25" x14ac:dyDescent="0.2"/>
  <cols>
    <col min="1" max="1" width="2" style="2" customWidth="1"/>
    <col min="2" max="2" width="8.5703125" style="2" customWidth="1"/>
    <col min="3" max="3" width="23.42578125" style="37" customWidth="1"/>
    <col min="4" max="4" width="1.85546875" style="62" customWidth="1"/>
    <col min="5" max="5" width="7.42578125" style="3" customWidth="1"/>
    <col min="6" max="6" width="32.85546875" style="2" customWidth="1"/>
    <col min="7" max="7" width="1.85546875" style="62" customWidth="1"/>
    <col min="8" max="8" width="7.42578125" style="2" customWidth="1"/>
    <col min="9" max="9" width="16.85546875" style="38" customWidth="1"/>
    <col min="10" max="10" width="1.7109375" style="63" customWidth="1"/>
    <col min="11" max="11" width="7.42578125" style="2" customWidth="1"/>
    <col min="12" max="12" width="16.85546875" style="2" customWidth="1"/>
    <col min="13" max="13" width="1.7109375" style="62" customWidth="1"/>
    <col min="14" max="14" width="7.42578125" style="2" customWidth="1"/>
    <col min="15" max="15" width="18" style="2" customWidth="1"/>
    <col min="16" max="18" width="9.140625" style="2"/>
    <col min="19" max="19" width="13.7109375" style="1" customWidth="1"/>
    <col min="20" max="16384" width="9.140625" style="2"/>
  </cols>
  <sheetData>
    <row r="1" spans="2:19" ht="30" customHeight="1" x14ac:dyDescent="0.2">
      <c r="B1" s="55" t="s">
        <v>96</v>
      </c>
      <c r="C1" s="53"/>
      <c r="D1" s="58"/>
      <c r="E1" s="53"/>
      <c r="F1" s="53"/>
      <c r="G1" s="58"/>
      <c r="H1" s="53"/>
      <c r="I1" s="53"/>
      <c r="J1" s="58"/>
      <c r="K1" s="53"/>
      <c r="L1" s="53"/>
      <c r="M1" s="58"/>
      <c r="N1" s="53"/>
      <c r="O1" s="54"/>
    </row>
    <row r="2" spans="2:19" ht="59.25" customHeight="1" x14ac:dyDescent="0.2">
      <c r="B2" s="220" t="s">
        <v>381</v>
      </c>
      <c r="C2" s="221"/>
      <c r="D2" s="221"/>
      <c r="E2" s="221"/>
      <c r="F2" s="221"/>
      <c r="G2" s="221"/>
      <c r="H2" s="221"/>
      <c r="I2" s="221"/>
      <c r="J2" s="221"/>
      <c r="K2" s="221"/>
      <c r="L2" s="221"/>
      <c r="M2" s="64"/>
      <c r="N2" s="39"/>
      <c r="O2" s="52"/>
    </row>
    <row r="3" spans="2:19" ht="48" customHeight="1" x14ac:dyDescent="0.2">
      <c r="B3" s="4" t="s">
        <v>0</v>
      </c>
      <c r="C3" s="47" t="s">
        <v>63</v>
      </c>
      <c r="D3" s="222" t="s">
        <v>1</v>
      </c>
      <c r="E3" s="223"/>
      <c r="F3" s="224"/>
      <c r="G3" s="222" t="s">
        <v>3</v>
      </c>
      <c r="H3" s="223"/>
      <c r="I3" s="224"/>
      <c r="J3" s="222" t="s">
        <v>2</v>
      </c>
      <c r="K3" s="223"/>
      <c r="L3" s="224"/>
      <c r="M3" s="222" t="s">
        <v>64</v>
      </c>
      <c r="N3" s="223"/>
      <c r="O3" s="224"/>
      <c r="S3" s="48" t="s">
        <v>8</v>
      </c>
    </row>
    <row r="4" spans="2:19" ht="7.5" customHeight="1" thickBot="1" x14ac:dyDescent="0.25">
      <c r="B4" s="213" t="s">
        <v>65</v>
      </c>
      <c r="C4" s="228" t="s">
        <v>382</v>
      </c>
      <c r="D4" s="96"/>
      <c r="E4" s="97"/>
      <c r="F4" s="98"/>
      <c r="G4" s="96"/>
      <c r="H4" s="99"/>
      <c r="I4" s="98"/>
      <c r="J4" s="96"/>
      <c r="K4" s="99"/>
      <c r="L4" s="98"/>
      <c r="M4" s="96"/>
      <c r="N4" s="99"/>
      <c r="O4" s="98"/>
      <c r="S4" s="49" t="s">
        <v>5</v>
      </c>
    </row>
    <row r="5" spans="2:19" ht="25.5" customHeight="1" thickBot="1" x14ac:dyDescent="0.25">
      <c r="B5" s="214"/>
      <c r="C5" s="216"/>
      <c r="D5" s="86"/>
      <c r="E5" s="87" t="s">
        <v>5</v>
      </c>
      <c r="F5" s="88" t="s">
        <v>69</v>
      </c>
      <c r="G5" s="86"/>
      <c r="H5" s="87" t="s">
        <v>5</v>
      </c>
      <c r="I5" s="88" t="s">
        <v>73</v>
      </c>
      <c r="J5" s="86"/>
      <c r="K5" s="87" t="s">
        <v>5</v>
      </c>
      <c r="L5" s="88" t="s">
        <v>75</v>
      </c>
      <c r="M5" s="86"/>
      <c r="N5" s="87" t="s">
        <v>5</v>
      </c>
      <c r="O5" s="88" t="s">
        <v>76</v>
      </c>
      <c r="S5" s="50" t="s">
        <v>6</v>
      </c>
    </row>
    <row r="6" spans="2:19" ht="25.5" customHeight="1" thickBot="1" x14ac:dyDescent="0.25">
      <c r="B6" s="214"/>
      <c r="C6" s="216"/>
      <c r="D6" s="60"/>
      <c r="E6" s="87" t="s">
        <v>5</v>
      </c>
      <c r="F6" s="20" t="s">
        <v>70</v>
      </c>
      <c r="G6" s="60"/>
      <c r="H6" s="87" t="s">
        <v>5</v>
      </c>
      <c r="I6" s="20" t="s">
        <v>12</v>
      </c>
      <c r="J6" s="60"/>
      <c r="K6" s="87" t="s">
        <v>5</v>
      </c>
      <c r="L6" s="20" t="s">
        <v>11</v>
      </c>
      <c r="M6" s="60"/>
      <c r="N6" s="34"/>
      <c r="O6" s="20"/>
      <c r="S6" s="51" t="s">
        <v>7</v>
      </c>
    </row>
    <row r="7" spans="2:19" ht="25.5" customHeight="1" thickBot="1" x14ac:dyDescent="0.25">
      <c r="B7" s="214"/>
      <c r="C7" s="216"/>
      <c r="D7" s="86"/>
      <c r="E7" s="87" t="s">
        <v>5</v>
      </c>
      <c r="F7" s="88" t="s">
        <v>71</v>
      </c>
      <c r="G7" s="86"/>
      <c r="H7" s="87" t="s">
        <v>5</v>
      </c>
      <c r="I7" s="88" t="s">
        <v>74</v>
      </c>
      <c r="J7" s="86"/>
      <c r="K7" s="87" t="s">
        <v>5</v>
      </c>
      <c r="L7" s="88" t="s">
        <v>45</v>
      </c>
      <c r="M7" s="86"/>
      <c r="N7" s="89"/>
      <c r="O7" s="88"/>
      <c r="S7" s="51"/>
    </row>
    <row r="8" spans="2:19" ht="25.5" customHeight="1" thickBot="1" x14ac:dyDescent="0.25">
      <c r="B8" s="214"/>
      <c r="C8" s="216"/>
      <c r="D8" s="60"/>
      <c r="E8" s="87" t="s">
        <v>5</v>
      </c>
      <c r="F8" s="20" t="s">
        <v>72</v>
      </c>
      <c r="G8" s="60"/>
      <c r="H8" s="87" t="s">
        <v>5</v>
      </c>
      <c r="I8" s="20"/>
      <c r="J8" s="60"/>
      <c r="K8" s="34"/>
      <c r="L8" s="20"/>
      <c r="M8" s="60"/>
      <c r="N8" s="34"/>
      <c r="O8" s="20"/>
      <c r="S8" s="48"/>
    </row>
    <row r="9" spans="2:19" ht="6" customHeight="1" x14ac:dyDescent="0.2">
      <c r="B9" s="219"/>
      <c r="C9" s="229"/>
      <c r="D9" s="61"/>
      <c r="E9" s="19"/>
      <c r="F9" s="21"/>
      <c r="G9" s="61"/>
      <c r="H9" s="19"/>
      <c r="I9" s="21"/>
      <c r="J9" s="61"/>
      <c r="K9" s="19"/>
      <c r="L9" s="21"/>
      <c r="M9" s="61"/>
      <c r="N9" s="19"/>
      <c r="O9" s="21"/>
      <c r="S9" s="2"/>
    </row>
    <row r="10" spans="2:19" ht="15.75" customHeight="1" thickBot="1" x14ac:dyDescent="0.25">
      <c r="B10" s="213" t="s">
        <v>66</v>
      </c>
      <c r="C10" s="228" t="s">
        <v>91</v>
      </c>
      <c r="D10" s="96"/>
      <c r="E10" s="97"/>
      <c r="F10" s="98"/>
      <c r="G10" s="96"/>
      <c r="H10" s="99"/>
      <c r="I10" s="98"/>
      <c r="J10" s="96"/>
      <c r="K10" s="99"/>
      <c r="L10" s="98"/>
      <c r="M10" s="96"/>
      <c r="N10" s="99"/>
      <c r="O10" s="98"/>
      <c r="S10" s="2"/>
    </row>
    <row r="11" spans="2:19" ht="25.5" customHeight="1" thickBot="1" x14ac:dyDescent="0.25">
      <c r="B11" s="214"/>
      <c r="C11" s="216"/>
      <c r="D11" s="86"/>
      <c r="E11" s="87" t="s">
        <v>5</v>
      </c>
      <c r="F11" s="88" t="s">
        <v>77</v>
      </c>
      <c r="G11" s="86"/>
      <c r="H11" s="87" t="s">
        <v>5</v>
      </c>
      <c r="I11" s="88" t="s">
        <v>79</v>
      </c>
      <c r="J11" s="86"/>
      <c r="K11" s="87" t="s">
        <v>5</v>
      </c>
      <c r="L11" s="88" t="s">
        <v>55</v>
      </c>
      <c r="M11" s="86"/>
      <c r="N11" s="87" t="s">
        <v>5</v>
      </c>
      <c r="O11" s="88" t="s">
        <v>82</v>
      </c>
      <c r="S11" s="2"/>
    </row>
    <row r="12" spans="2:19" ht="25.5" customHeight="1" thickBot="1" x14ac:dyDescent="0.25">
      <c r="B12" s="214"/>
      <c r="C12" s="216"/>
      <c r="D12" s="60"/>
      <c r="E12" s="87" t="s">
        <v>5</v>
      </c>
      <c r="F12" s="20" t="s">
        <v>78</v>
      </c>
      <c r="G12" s="60"/>
      <c r="H12" s="87" t="s">
        <v>5</v>
      </c>
      <c r="I12" s="20" t="s">
        <v>80</v>
      </c>
      <c r="J12" s="60"/>
      <c r="K12" s="87" t="s">
        <v>5</v>
      </c>
      <c r="L12" s="20" t="s">
        <v>81</v>
      </c>
      <c r="M12" s="60"/>
      <c r="N12" s="34"/>
      <c r="O12" s="20"/>
      <c r="S12" s="2"/>
    </row>
    <row r="13" spans="2:19" ht="25.5" customHeight="1" thickBot="1" x14ac:dyDescent="0.25">
      <c r="B13" s="214"/>
      <c r="C13" s="216"/>
      <c r="D13" s="86"/>
      <c r="E13" s="87" t="s">
        <v>5</v>
      </c>
      <c r="F13" s="88" t="s">
        <v>71</v>
      </c>
      <c r="G13" s="86"/>
      <c r="H13" s="87" t="s">
        <v>5</v>
      </c>
      <c r="I13" s="88" t="s">
        <v>74</v>
      </c>
      <c r="J13" s="86"/>
      <c r="K13" s="89"/>
      <c r="L13" s="88"/>
      <c r="M13" s="86"/>
      <c r="N13" s="89"/>
      <c r="O13" s="88"/>
      <c r="S13" s="2"/>
    </row>
    <row r="14" spans="2:19" ht="12.75" x14ac:dyDescent="0.2">
      <c r="B14" s="219"/>
      <c r="C14" s="229"/>
      <c r="D14" s="100"/>
      <c r="E14" s="101"/>
      <c r="F14" s="102"/>
      <c r="G14" s="100"/>
      <c r="H14" s="101"/>
      <c r="I14" s="102"/>
      <c r="J14" s="100"/>
      <c r="K14" s="101"/>
      <c r="L14" s="102"/>
      <c r="M14" s="100"/>
      <c r="N14" s="101"/>
      <c r="O14" s="102"/>
      <c r="S14" s="2"/>
    </row>
    <row r="15" spans="2:19" ht="7.5" customHeight="1" thickBot="1" x14ac:dyDescent="0.25">
      <c r="B15" s="213" t="s">
        <v>67</v>
      </c>
      <c r="C15" s="228" t="s">
        <v>92</v>
      </c>
      <c r="D15" s="59"/>
      <c r="E15" s="56"/>
      <c r="F15" s="35"/>
      <c r="G15" s="59"/>
      <c r="H15" s="7"/>
      <c r="I15" s="35"/>
      <c r="J15" s="59"/>
      <c r="K15" s="7"/>
      <c r="L15" s="35"/>
      <c r="M15" s="59"/>
      <c r="N15" s="7"/>
      <c r="O15" s="35"/>
      <c r="S15" s="2"/>
    </row>
    <row r="16" spans="2:19" ht="25.5" customHeight="1" thickBot="1" x14ac:dyDescent="0.25">
      <c r="B16" s="214"/>
      <c r="C16" s="216"/>
      <c r="D16" s="60"/>
      <c r="E16" s="87" t="s">
        <v>5</v>
      </c>
      <c r="F16" s="20" t="s">
        <v>84</v>
      </c>
      <c r="G16" s="60"/>
      <c r="H16" s="87" t="s">
        <v>5</v>
      </c>
      <c r="I16" s="20" t="s">
        <v>79</v>
      </c>
      <c r="J16" s="60"/>
      <c r="K16" s="87" t="s">
        <v>5</v>
      </c>
      <c r="L16" s="20" t="s">
        <v>55</v>
      </c>
      <c r="M16" s="60"/>
      <c r="N16" s="87" t="s">
        <v>5</v>
      </c>
      <c r="O16" s="20" t="s">
        <v>82</v>
      </c>
      <c r="S16" s="2"/>
    </row>
    <row r="17" spans="2:19" ht="24" customHeight="1" thickBot="1" x14ac:dyDescent="0.25">
      <c r="B17" s="214"/>
      <c r="C17" s="216"/>
      <c r="D17" s="86"/>
      <c r="E17" s="87" t="s">
        <v>5</v>
      </c>
      <c r="F17" s="88" t="s">
        <v>85</v>
      </c>
      <c r="G17" s="86"/>
      <c r="H17" s="87" t="s">
        <v>5</v>
      </c>
      <c r="I17" s="88" t="s">
        <v>80</v>
      </c>
      <c r="J17" s="86"/>
      <c r="K17" s="87" t="s">
        <v>5</v>
      </c>
      <c r="L17" s="88" t="s">
        <v>81</v>
      </c>
      <c r="M17" s="86"/>
      <c r="N17" s="89"/>
      <c r="O17" s="88"/>
      <c r="S17" s="2"/>
    </row>
    <row r="18" spans="2:19" ht="24" customHeight="1" thickBot="1" x14ac:dyDescent="0.25">
      <c r="B18" s="214"/>
      <c r="C18" s="216"/>
      <c r="D18" s="60"/>
      <c r="E18" s="87" t="s">
        <v>5</v>
      </c>
      <c r="F18" s="20" t="s">
        <v>78</v>
      </c>
      <c r="G18" s="60"/>
      <c r="H18" s="87" t="s">
        <v>5</v>
      </c>
      <c r="I18" s="20" t="s">
        <v>74</v>
      </c>
      <c r="J18" s="60"/>
      <c r="K18" s="34"/>
      <c r="L18" s="20"/>
      <c r="M18" s="60"/>
      <c r="N18" s="34"/>
      <c r="O18" s="20"/>
      <c r="S18" s="2"/>
    </row>
    <row r="19" spans="2:19" ht="24" customHeight="1" thickBot="1" x14ac:dyDescent="0.25">
      <c r="B19" s="214"/>
      <c r="C19" s="216"/>
      <c r="D19" s="86"/>
      <c r="E19" s="87" t="s">
        <v>5</v>
      </c>
      <c r="F19" s="88" t="s">
        <v>71</v>
      </c>
      <c r="G19" s="86"/>
      <c r="H19" s="89"/>
      <c r="I19" s="88"/>
      <c r="J19" s="86"/>
      <c r="K19" s="89"/>
      <c r="L19" s="88"/>
      <c r="M19" s="86"/>
      <c r="N19" s="89"/>
      <c r="O19" s="88"/>
      <c r="S19" s="2"/>
    </row>
    <row r="20" spans="2:19" ht="25.5" customHeight="1" thickBot="1" x14ac:dyDescent="0.25">
      <c r="B20" s="214"/>
      <c r="C20" s="216"/>
      <c r="D20" s="60"/>
      <c r="E20" s="87" t="s">
        <v>5</v>
      </c>
      <c r="F20" s="20" t="s">
        <v>86</v>
      </c>
      <c r="G20" s="60"/>
      <c r="H20" s="34"/>
      <c r="I20" s="20"/>
      <c r="J20" s="60"/>
      <c r="K20" s="34"/>
      <c r="L20" s="20"/>
      <c r="M20" s="60"/>
      <c r="N20" s="34"/>
      <c r="O20" s="20"/>
      <c r="S20" s="2"/>
    </row>
    <row r="21" spans="2:19" ht="4.5" customHeight="1" x14ac:dyDescent="0.2">
      <c r="B21" s="219"/>
      <c r="C21" s="229"/>
      <c r="D21" s="61"/>
      <c r="E21" s="42"/>
      <c r="F21" s="21"/>
      <c r="G21" s="61"/>
      <c r="H21" s="42"/>
      <c r="I21" s="21"/>
      <c r="J21" s="61"/>
      <c r="K21" s="42"/>
      <c r="L21" s="21"/>
      <c r="M21" s="61"/>
      <c r="N21" s="42"/>
      <c r="O21" s="21"/>
      <c r="S21" s="2"/>
    </row>
    <row r="22" spans="2:19" ht="7.5" customHeight="1" thickBot="1" x14ac:dyDescent="0.25">
      <c r="B22" s="225" t="s">
        <v>68</v>
      </c>
      <c r="C22" s="228" t="s">
        <v>93</v>
      </c>
      <c r="D22" s="96"/>
      <c r="E22" s="97"/>
      <c r="F22" s="98"/>
      <c r="G22" s="96"/>
      <c r="H22" s="99"/>
      <c r="I22" s="98"/>
      <c r="J22" s="96"/>
      <c r="K22" s="99"/>
      <c r="L22" s="98"/>
      <c r="M22" s="96"/>
      <c r="N22" s="99"/>
      <c r="O22" s="98"/>
      <c r="S22" s="2"/>
    </row>
    <row r="23" spans="2:19" ht="25.5" customHeight="1" thickBot="1" x14ac:dyDescent="0.25">
      <c r="B23" s="226"/>
      <c r="C23" s="216"/>
      <c r="D23" s="86"/>
      <c r="E23" s="87" t="s">
        <v>5</v>
      </c>
      <c r="F23" s="88" t="s">
        <v>87</v>
      </c>
      <c r="G23" s="86"/>
      <c r="H23" s="87" t="s">
        <v>5</v>
      </c>
      <c r="I23" s="88" t="s">
        <v>79</v>
      </c>
      <c r="J23" s="86"/>
      <c r="K23" s="87" t="s">
        <v>5</v>
      </c>
      <c r="L23" s="88" t="s">
        <v>55</v>
      </c>
      <c r="M23" s="86"/>
      <c r="N23" s="87" t="s">
        <v>5</v>
      </c>
      <c r="O23" s="88" t="s">
        <v>82</v>
      </c>
      <c r="S23" s="2"/>
    </row>
    <row r="24" spans="2:19" ht="26.25" thickBot="1" x14ac:dyDescent="0.25">
      <c r="B24" s="226"/>
      <c r="C24" s="216"/>
      <c r="D24" s="60"/>
      <c r="E24" s="87" t="s">
        <v>5</v>
      </c>
      <c r="F24" s="20" t="s">
        <v>85</v>
      </c>
      <c r="G24" s="60"/>
      <c r="H24" s="87" t="s">
        <v>5</v>
      </c>
      <c r="I24" s="20" t="s">
        <v>80</v>
      </c>
      <c r="J24" s="60"/>
      <c r="K24" s="87" t="s">
        <v>5</v>
      </c>
      <c r="L24" s="20" t="s">
        <v>81</v>
      </c>
      <c r="M24" s="60"/>
      <c r="N24" s="34"/>
      <c r="O24" s="20"/>
      <c r="S24" s="2"/>
    </row>
    <row r="25" spans="2:19" ht="24" customHeight="1" thickBot="1" x14ac:dyDescent="0.25">
      <c r="B25" s="226"/>
      <c r="C25" s="216"/>
      <c r="D25" s="86"/>
      <c r="E25" s="87" t="s">
        <v>5</v>
      </c>
      <c r="F25" s="88" t="s">
        <v>78</v>
      </c>
      <c r="G25" s="86"/>
      <c r="H25" s="87" t="s">
        <v>5</v>
      </c>
      <c r="I25" s="88" t="s">
        <v>74</v>
      </c>
      <c r="J25" s="86"/>
      <c r="K25" s="89"/>
      <c r="L25" s="88"/>
      <c r="M25" s="86"/>
      <c r="N25" s="89"/>
      <c r="O25" s="88"/>
      <c r="S25" s="2"/>
    </row>
    <row r="26" spans="2:19" ht="25.5" customHeight="1" thickBot="1" x14ac:dyDescent="0.25">
      <c r="B26" s="226"/>
      <c r="C26" s="216"/>
      <c r="D26" s="60"/>
      <c r="E26" s="87" t="s">
        <v>5</v>
      </c>
      <c r="F26" s="20" t="s">
        <v>71</v>
      </c>
      <c r="G26" s="60"/>
      <c r="H26" s="34"/>
      <c r="I26" s="20"/>
      <c r="J26" s="60"/>
      <c r="K26" s="34"/>
      <c r="L26" s="20"/>
      <c r="M26" s="60"/>
      <c r="N26" s="34"/>
      <c r="O26" s="20"/>
      <c r="S26" s="2"/>
    </row>
    <row r="27" spans="2:19" ht="9.75" customHeight="1" x14ac:dyDescent="0.2">
      <c r="B27" s="227"/>
      <c r="C27" s="229"/>
      <c r="D27" s="61"/>
      <c r="E27" s="42"/>
      <c r="F27" s="21"/>
      <c r="G27" s="61"/>
      <c r="H27" s="42"/>
      <c r="I27" s="21"/>
      <c r="J27" s="61"/>
      <c r="K27" s="42"/>
      <c r="L27" s="21"/>
      <c r="M27" s="61"/>
      <c r="N27" s="42"/>
      <c r="O27" s="21"/>
      <c r="S27" s="2"/>
    </row>
    <row r="28" spans="2:19" x14ac:dyDescent="0.2">
      <c r="B28" s="2" t="s">
        <v>383</v>
      </c>
    </row>
  </sheetData>
  <sheetProtection algorithmName="SHA-512" hashValue="HqIenjYKzfI8O8ZhajqsrvI2xxpgVy+NKe6CFYbeDgyERC21oPKQfwIXQiNIZpPPKXHfqIrdDkPn1rywzs7KIw==" saltValue="0wt98pNC8K9aVSKbUcFfDQ==" spinCount="100000" sheet="1" objects="1" scenarios="1"/>
  <protectedRanges>
    <protectedRange sqref="N5 N23 K23:K24 H23:H25 E23:E26 E16:E20 H16:H18 K16:K17 N16 E5:E8 H5:H8 K5:K7 E11:E13 H11:H13 K11:K12 N11" name="B1"/>
  </protectedRanges>
  <mergeCells count="13">
    <mergeCell ref="M3:O3"/>
    <mergeCell ref="B10:B14"/>
    <mergeCell ref="C10:C14"/>
    <mergeCell ref="B15:B21"/>
    <mergeCell ref="C15:C21"/>
    <mergeCell ref="B4:B9"/>
    <mergeCell ref="C4:C9"/>
    <mergeCell ref="B2:L2"/>
    <mergeCell ref="D3:F3"/>
    <mergeCell ref="G3:I3"/>
    <mergeCell ref="J3:L3"/>
    <mergeCell ref="B22:B27"/>
    <mergeCell ref="C22:C27"/>
  </mergeCells>
  <conditionalFormatting sqref="S4">
    <cfRule type="colorScale" priority="190">
      <colorScale>
        <cfvo type="min"/>
        <cfvo type="percentile" val="50"/>
        <cfvo type="max"/>
        <color rgb="FF92D050"/>
        <color theme="5" tint="0.39997558519241921"/>
        <color rgb="FFFFC000"/>
      </colorScale>
    </cfRule>
  </conditionalFormatting>
  <conditionalFormatting sqref="K13:K14 N12:N14">
    <cfRule type="containsText" dxfId="633" priority="163" operator="containsText" text="DOMINADO">
      <formula>NOT(ISERROR(SEARCH("DOMINADO",K12)))</formula>
    </cfRule>
    <cfRule type="containsText" dxfId="632" priority="164" operator="containsText" text="EMERGENTE">
      <formula>NOT(ISERROR(SEARCH("EMERGENTE",K12)))</formula>
    </cfRule>
    <cfRule type="containsText" dxfId="631" priority="165" operator="containsText" text="NÃO OBSERVADO">
      <formula>NOT(ISERROR(SEARCH("NÃO OBSERVADO",K12)))</formula>
    </cfRule>
  </conditionalFormatting>
  <conditionalFormatting sqref="K8">
    <cfRule type="containsText" dxfId="630" priority="151" operator="containsText" text="DOMINADO">
      <formula>NOT(ISERROR(SEARCH("DOMINADO",K8)))</formula>
    </cfRule>
    <cfRule type="containsText" dxfId="629" priority="152" operator="containsText" text="EMERGENTE">
      <formula>NOT(ISERROR(SEARCH("EMERGENTE",K8)))</formula>
    </cfRule>
    <cfRule type="containsText" dxfId="628" priority="153" operator="containsText" text="NÃO OBSERVADO">
      <formula>NOT(ISERROR(SEARCH("NÃO OBSERVADO",K8)))</formula>
    </cfRule>
  </conditionalFormatting>
  <conditionalFormatting sqref="N6:N8">
    <cfRule type="containsText" dxfId="627" priority="148" operator="containsText" text="DOMINADO">
      <formula>NOT(ISERROR(SEARCH("DOMINADO",N6)))</formula>
    </cfRule>
    <cfRule type="containsText" dxfId="626" priority="149" operator="containsText" text="EMERGENTE">
      <formula>NOT(ISERROR(SEARCH("EMERGENTE",N6)))</formula>
    </cfRule>
    <cfRule type="containsText" dxfId="625" priority="150" operator="containsText" text="NÃO OBSERVADO">
      <formula>NOT(ISERROR(SEARCH("NÃO OBSERVADO",N6)))</formula>
    </cfRule>
  </conditionalFormatting>
  <conditionalFormatting sqref="H21">
    <cfRule type="containsText" dxfId="624" priority="124" operator="containsText" text="DOMINADO">
      <formula>NOT(ISERROR(SEARCH("DOMINADO",H21)))</formula>
    </cfRule>
    <cfRule type="containsText" dxfId="623" priority="125" operator="containsText" text="EMERGENTE">
      <formula>NOT(ISERROR(SEARCH("EMERGENTE",H21)))</formula>
    </cfRule>
    <cfRule type="containsText" dxfId="622" priority="126" operator="containsText" text="NÃO OBSERVADO">
      <formula>NOT(ISERROR(SEARCH("NÃO OBSERVADO",H21)))</formula>
    </cfRule>
  </conditionalFormatting>
  <conditionalFormatting sqref="K20:K21 N19:N21">
    <cfRule type="containsText" dxfId="621" priority="121" operator="containsText" text="DOMINADO">
      <formula>NOT(ISERROR(SEARCH("DOMINADO",K19)))</formula>
    </cfRule>
    <cfRule type="containsText" dxfId="620" priority="122" operator="containsText" text="EMERGENTE">
      <formula>NOT(ISERROR(SEARCH("EMERGENTE",K19)))</formula>
    </cfRule>
    <cfRule type="containsText" dxfId="619" priority="123" operator="containsText" text="NÃO OBSERVADO">
      <formula>NOT(ISERROR(SEARCH("NÃO OBSERVADO",K19)))</formula>
    </cfRule>
  </conditionalFormatting>
  <conditionalFormatting sqref="N18">
    <cfRule type="containsText" dxfId="618" priority="112" operator="containsText" text="DOMINADO">
      <formula>NOT(ISERROR(SEARCH("DOMINADO",N18)))</formula>
    </cfRule>
    <cfRule type="containsText" dxfId="617" priority="113" operator="containsText" text="EMERGENTE">
      <formula>NOT(ISERROR(SEARCH("EMERGENTE",N18)))</formula>
    </cfRule>
    <cfRule type="containsText" dxfId="616" priority="114" operator="containsText" text="NÃO OBSERVADO">
      <formula>NOT(ISERROR(SEARCH("NÃO OBSERVADO",N18)))</formula>
    </cfRule>
  </conditionalFormatting>
  <conditionalFormatting sqref="K18:K19">
    <cfRule type="containsText" dxfId="615" priority="109" operator="containsText" text="DOMINADO">
      <formula>NOT(ISERROR(SEARCH("DOMINADO",K18)))</formula>
    </cfRule>
    <cfRule type="containsText" dxfId="614" priority="110" operator="containsText" text="EMERGENTE">
      <formula>NOT(ISERROR(SEARCH("EMERGENTE",K18)))</formula>
    </cfRule>
    <cfRule type="containsText" dxfId="613" priority="111" operator="containsText" text="NÃO OBSERVADO">
      <formula>NOT(ISERROR(SEARCH("NÃO OBSERVADO",K18)))</formula>
    </cfRule>
  </conditionalFormatting>
  <conditionalFormatting sqref="H19:H20">
    <cfRule type="containsText" dxfId="612" priority="106" operator="containsText" text="DOMINADO">
      <formula>NOT(ISERROR(SEARCH("DOMINADO",H19)))</formula>
    </cfRule>
    <cfRule type="containsText" dxfId="611" priority="107" operator="containsText" text="EMERGENTE">
      <formula>NOT(ISERROR(SEARCH("EMERGENTE",H19)))</formula>
    </cfRule>
    <cfRule type="containsText" dxfId="610" priority="108" operator="containsText" text="NÃO OBSERVADO">
      <formula>NOT(ISERROR(SEARCH("NÃO OBSERVADO",H19)))</formula>
    </cfRule>
  </conditionalFormatting>
  <conditionalFormatting sqref="E27">
    <cfRule type="containsText" dxfId="609" priority="103" operator="containsText" text="DOMINADO">
      <formula>NOT(ISERROR(SEARCH("DOMINADO",E27)))</formula>
    </cfRule>
    <cfRule type="containsText" dxfId="608" priority="104" operator="containsText" text="EMERGENTE">
      <formula>NOT(ISERROR(SEARCH("EMERGENTE",E27)))</formula>
    </cfRule>
    <cfRule type="containsText" dxfId="607" priority="105" operator="containsText" text="NÃO OBSERVADO">
      <formula>NOT(ISERROR(SEARCH("NÃO OBSERVADO",E27)))</formula>
    </cfRule>
  </conditionalFormatting>
  <conditionalFormatting sqref="H27">
    <cfRule type="containsText" dxfId="606" priority="97" operator="containsText" text="DOMINADO">
      <formula>NOT(ISERROR(SEARCH("DOMINADO",H27)))</formula>
    </cfRule>
    <cfRule type="containsText" dxfId="605" priority="98" operator="containsText" text="EMERGENTE">
      <formula>NOT(ISERROR(SEARCH("EMERGENTE",H27)))</formula>
    </cfRule>
    <cfRule type="containsText" dxfId="604" priority="99" operator="containsText" text="NÃO OBSERVADO">
      <formula>NOT(ISERROR(SEARCH("NÃO OBSERVADO",H27)))</formula>
    </cfRule>
  </conditionalFormatting>
  <conditionalFormatting sqref="N27 K27">
    <cfRule type="containsText" dxfId="603" priority="91" operator="containsText" text="DOMINADO">
      <formula>NOT(ISERROR(SEARCH("DOMINADO",K27)))</formula>
    </cfRule>
    <cfRule type="containsText" dxfId="602" priority="92" operator="containsText" text="EMERGENTE">
      <formula>NOT(ISERROR(SEARCH("EMERGENTE",K27)))</formula>
    </cfRule>
    <cfRule type="containsText" dxfId="601" priority="93" operator="containsText" text="NÃO OBSERVADO">
      <formula>NOT(ISERROR(SEARCH("NÃO OBSERVADO",K27)))</formula>
    </cfRule>
  </conditionalFormatting>
  <conditionalFormatting sqref="K26">
    <cfRule type="containsText" dxfId="600" priority="85" operator="containsText" text="DOMINADO">
      <formula>NOT(ISERROR(SEARCH("DOMINADO",K26)))</formula>
    </cfRule>
    <cfRule type="containsText" dxfId="599" priority="86" operator="containsText" text="EMERGENTE">
      <formula>NOT(ISERROR(SEARCH("EMERGENTE",K26)))</formula>
    </cfRule>
    <cfRule type="containsText" dxfId="598" priority="87" operator="containsText" text="NÃO OBSERVADO">
      <formula>NOT(ISERROR(SEARCH("NÃO OBSERVADO",K26)))</formula>
    </cfRule>
  </conditionalFormatting>
  <conditionalFormatting sqref="N24:N26">
    <cfRule type="containsText" dxfId="597" priority="82" operator="containsText" text="DOMINADO">
      <formula>NOT(ISERROR(SEARCH("DOMINADO",N24)))</formula>
    </cfRule>
    <cfRule type="containsText" dxfId="596" priority="83" operator="containsText" text="EMERGENTE">
      <formula>NOT(ISERROR(SEARCH("EMERGENTE",N24)))</formula>
    </cfRule>
    <cfRule type="containsText" dxfId="595" priority="84" operator="containsText" text="NÃO OBSERVADO">
      <formula>NOT(ISERROR(SEARCH("NÃO OBSERVADO",N24)))</formula>
    </cfRule>
  </conditionalFormatting>
  <conditionalFormatting sqref="H26">
    <cfRule type="containsText" dxfId="594" priority="79" operator="containsText" text="DOMINADO">
      <formula>NOT(ISERROR(SEARCH("DOMINADO",H26)))</formula>
    </cfRule>
    <cfRule type="containsText" dxfId="593" priority="80" operator="containsText" text="EMERGENTE">
      <formula>NOT(ISERROR(SEARCH("EMERGENTE",H26)))</formula>
    </cfRule>
    <cfRule type="containsText" dxfId="592" priority="81" operator="containsText" text="NÃO OBSERVADO">
      <formula>NOT(ISERROR(SEARCH("NÃO OBSERVADO",H26)))</formula>
    </cfRule>
  </conditionalFormatting>
  <conditionalFormatting sqref="K25">
    <cfRule type="containsText" dxfId="591" priority="76" operator="containsText" text="DOMINADO">
      <formula>NOT(ISERROR(SEARCH("DOMINADO",K25)))</formula>
    </cfRule>
    <cfRule type="containsText" dxfId="590" priority="77" operator="containsText" text="EMERGENTE">
      <formula>NOT(ISERROR(SEARCH("EMERGENTE",K25)))</formula>
    </cfRule>
    <cfRule type="containsText" dxfId="589" priority="78" operator="containsText" text="NÃO OBSERVADO">
      <formula>NOT(ISERROR(SEARCH("NÃO OBSERVADO",K25)))</formula>
    </cfRule>
  </conditionalFormatting>
  <conditionalFormatting sqref="H14">
    <cfRule type="containsText" dxfId="588" priority="73" operator="containsText" text="DOMINADO">
      <formula>NOT(ISERROR(SEARCH("DOMINADO",H14)))</formula>
    </cfRule>
    <cfRule type="containsText" dxfId="587" priority="74" operator="containsText" text="EMERGENTE">
      <formula>NOT(ISERROR(SEARCH("EMERGENTE",H14)))</formula>
    </cfRule>
    <cfRule type="containsText" dxfId="586" priority="75" operator="containsText" text="NÃO OBSERVADO">
      <formula>NOT(ISERROR(SEARCH("NÃO OBSERVADO",H14)))</formula>
    </cfRule>
  </conditionalFormatting>
  <conditionalFormatting sqref="E14">
    <cfRule type="containsText" dxfId="585" priority="70" operator="containsText" text="DOMINADO">
      <formula>NOT(ISERROR(SEARCH("DOMINADO",E14)))</formula>
    </cfRule>
    <cfRule type="containsText" dxfId="584" priority="71" operator="containsText" text="EMERGENTE">
      <formula>NOT(ISERROR(SEARCH("EMERGENTE",E14)))</formula>
    </cfRule>
    <cfRule type="containsText" dxfId="583" priority="72" operator="containsText" text="NÃO OBSERVADO">
      <formula>NOT(ISERROR(SEARCH("NÃO OBSERVADO",E14)))</formula>
    </cfRule>
  </conditionalFormatting>
  <conditionalFormatting sqref="E21">
    <cfRule type="containsText" dxfId="582" priority="67" operator="containsText" text="DOMINADO">
      <formula>NOT(ISERROR(SEARCH("DOMINADO",E21)))</formula>
    </cfRule>
    <cfRule type="containsText" dxfId="581" priority="68" operator="containsText" text="EMERGENTE">
      <formula>NOT(ISERROR(SEARCH("EMERGENTE",E21)))</formula>
    </cfRule>
    <cfRule type="containsText" dxfId="580" priority="69" operator="containsText" text="NÃO OBSERVADO">
      <formula>NOT(ISERROR(SEARCH("NÃO OBSERVADO",E21)))</formula>
    </cfRule>
  </conditionalFormatting>
  <conditionalFormatting sqref="N17">
    <cfRule type="containsText" dxfId="579" priority="64" operator="containsText" text="DOMINADO">
      <formula>NOT(ISERROR(SEARCH("DOMINADO",N17)))</formula>
    </cfRule>
    <cfRule type="containsText" dxfId="578" priority="65" operator="containsText" text="EMERGENTE">
      <formula>NOT(ISERROR(SEARCH("EMERGENTE",N17)))</formula>
    </cfRule>
    <cfRule type="containsText" dxfId="577" priority="66" operator="containsText" text="NÃO OBSERVADO">
      <formula>NOT(ISERROR(SEARCH("NÃO OBSERVADO",N17)))</formula>
    </cfRule>
  </conditionalFormatting>
  <conditionalFormatting sqref="N5 N23 K23:K24 H23:H25 E23:E26 E16:E20 H16:H18 K16:K17 N16 H5:H8 K5:K7 E11:E13 H11:H13 K11:K12 N11">
    <cfRule type="containsText" dxfId="576" priority="4" operator="containsText" text="DOMINADO">
      <formula>NOT(ISERROR(SEARCH("DOMINADO",E5)))</formula>
    </cfRule>
    <cfRule type="containsText" dxfId="575" priority="5" operator="containsText" text="EMERGENTE">
      <formula>NOT(ISERROR(SEARCH("EMERGENTE",E5)))</formula>
    </cfRule>
    <cfRule type="containsText" dxfId="574" priority="6" operator="containsText" text="NÃO OBSERVADO">
      <formula>NOT(ISERROR(SEARCH("NÃO OBSERVADO",E5)))</formula>
    </cfRule>
  </conditionalFormatting>
  <conditionalFormatting sqref="E5:E8">
    <cfRule type="containsText" dxfId="573" priority="1" operator="containsText" text="DOMINADO">
      <formula>NOT(ISERROR(SEARCH("DOMINADO",E5)))</formula>
    </cfRule>
    <cfRule type="containsText" dxfId="572" priority="2" operator="containsText" text="EMERGENTE">
      <formula>NOT(ISERROR(SEARCH("EMERGENTE",E5)))</formula>
    </cfRule>
    <cfRule type="containsText" dxfId="571" priority="3" operator="containsText" text="NÃO OBSERVADO">
      <formula>NOT(ISERROR(SEARCH("NÃO OBSERVADO",E5)))</formula>
    </cfRule>
  </conditionalFormatting>
  <dataValidations count="2">
    <dataValidation type="list" allowBlank="1" showInputMessage="1" showErrorMessage="1" sqref="N19" xr:uid="{4D24B18C-F5D0-46A8-BF9D-3FD61A4962D6}">
      <formula1>$Q$4:$Q$6</formula1>
    </dataValidation>
    <dataValidation type="list" allowBlank="1" showInputMessage="1" showErrorMessage="1" sqref="S4:S7 H23:H25 N23 K11:K12 K23:K24 E23:E27 E11:E13 E16:E20 N16 H11:H13 N5 E5:E8 H5:H8 K5:K7 K16:K17 H16:H18 N11" xr:uid="{AD13046F-800A-47A4-97CB-6A83D1D7581C}">
      <formula1>$S$4:$S$6</formula1>
    </dataValidation>
  </dataValidations>
  <pageMargins left="0.23622047244094491" right="0.23622047244094491" top="0.35433070866141736" bottom="0.15748031496062992" header="0.31496062992125984" footer="0.31496062992125984"/>
  <pageSetup paperSize="9" scale="9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8FBB0-7A9A-44C3-91A4-AC55F085B4CB}">
  <sheetPr codeName="Planilha4">
    <pageSetUpPr fitToPage="1"/>
  </sheetPr>
  <dimension ref="B1:V45"/>
  <sheetViews>
    <sheetView showGridLines="0" zoomScale="91" zoomScaleNormal="91" workbookViewId="0">
      <selection activeCell="E5" sqref="E5"/>
    </sheetView>
  </sheetViews>
  <sheetFormatPr defaultColWidth="9.140625" defaultRowHeight="14.25" x14ac:dyDescent="0.2"/>
  <cols>
    <col min="1" max="1" width="2" style="2" customWidth="1"/>
    <col min="2" max="2" width="9.28515625" style="2" customWidth="1"/>
    <col min="3" max="3" width="26" style="37" customWidth="1"/>
    <col min="4" max="4" width="1.85546875" style="62" customWidth="1"/>
    <col min="5" max="5" width="7.42578125" style="3" customWidth="1"/>
    <col min="6" max="6" width="43.7109375" style="2" customWidth="1"/>
    <col min="7" max="7" width="1.85546875" style="2" customWidth="1"/>
    <col min="8" max="8" width="7.42578125" style="2" customWidth="1"/>
    <col min="9" max="9" width="14" style="2" customWidth="1"/>
    <col min="10" max="10" width="1.85546875" style="62" customWidth="1"/>
    <col min="11" max="11" width="7.42578125" style="2" customWidth="1"/>
    <col min="12" max="12" width="14.7109375" style="38" customWidth="1"/>
    <col min="13" max="13" width="1.7109375" style="63" customWidth="1"/>
    <col min="14" max="14" width="7.42578125" style="2" customWidth="1"/>
    <col min="15" max="15" width="13.7109375" style="2" customWidth="1"/>
    <col min="16" max="16" width="1.7109375" style="62" customWidth="1"/>
    <col min="17" max="17" width="7.42578125" style="2" customWidth="1"/>
    <col min="18" max="18" width="33.140625" style="2" customWidth="1"/>
    <col min="19" max="21" width="9.140625" style="2"/>
    <col min="22" max="22" width="13.7109375" style="1" customWidth="1"/>
    <col min="23" max="16384" width="9.140625" style="2"/>
  </cols>
  <sheetData>
    <row r="1" spans="2:22" ht="90" customHeight="1" thickBot="1" x14ac:dyDescent="0.25">
      <c r="B1" s="230" t="s">
        <v>384</v>
      </c>
      <c r="C1" s="231"/>
      <c r="D1" s="231"/>
      <c r="E1" s="231"/>
      <c r="F1" s="231"/>
      <c r="G1" s="231"/>
      <c r="H1" s="231"/>
      <c r="I1" s="231"/>
      <c r="J1" s="231"/>
      <c r="K1" s="231"/>
      <c r="L1" s="231"/>
      <c r="M1" s="231"/>
      <c r="N1" s="231"/>
      <c r="O1" s="231"/>
      <c r="P1" s="231"/>
      <c r="Q1" s="231"/>
      <c r="R1" s="232"/>
    </row>
    <row r="2" spans="2:22" ht="96.75" customHeight="1" x14ac:dyDescent="0.2">
      <c r="B2" s="233" t="s">
        <v>385</v>
      </c>
      <c r="C2" s="234"/>
      <c r="D2" s="234"/>
      <c r="E2" s="234"/>
      <c r="F2" s="234"/>
      <c r="G2" s="234"/>
      <c r="H2" s="234"/>
      <c r="I2" s="234"/>
      <c r="J2" s="234"/>
      <c r="K2" s="234"/>
      <c r="L2" s="234"/>
      <c r="M2" s="234"/>
      <c r="N2" s="234"/>
      <c r="O2" s="234"/>
      <c r="P2" s="234"/>
      <c r="Q2" s="234"/>
      <c r="R2" s="52"/>
    </row>
    <row r="3" spans="2:22" ht="48" customHeight="1" x14ac:dyDescent="0.2">
      <c r="B3" s="4" t="s">
        <v>98</v>
      </c>
      <c r="C3" s="47" t="s">
        <v>386</v>
      </c>
      <c r="D3" s="222" t="s">
        <v>1</v>
      </c>
      <c r="E3" s="223"/>
      <c r="F3" s="224"/>
      <c r="G3" s="222" t="s">
        <v>3</v>
      </c>
      <c r="H3" s="223"/>
      <c r="I3" s="224"/>
      <c r="J3" s="222" t="s">
        <v>2</v>
      </c>
      <c r="K3" s="223"/>
      <c r="L3" s="224"/>
      <c r="M3" s="222" t="s">
        <v>64</v>
      </c>
      <c r="N3" s="223"/>
      <c r="O3" s="224"/>
      <c r="P3" s="222" t="s">
        <v>100</v>
      </c>
      <c r="Q3" s="223"/>
      <c r="R3" s="224"/>
      <c r="V3" s="48" t="s">
        <v>8</v>
      </c>
    </row>
    <row r="4" spans="2:22" ht="15" customHeight="1" thickBot="1" x14ac:dyDescent="0.25">
      <c r="B4" s="213" t="s">
        <v>101</v>
      </c>
      <c r="C4" s="228" t="s">
        <v>387</v>
      </c>
      <c r="D4" s="96"/>
      <c r="E4" s="97"/>
      <c r="F4" s="98"/>
      <c r="G4" s="96"/>
      <c r="H4" s="99"/>
      <c r="I4" s="98"/>
      <c r="J4" s="96"/>
      <c r="K4" s="99"/>
      <c r="L4" s="98"/>
      <c r="M4" s="96"/>
      <c r="N4" s="99"/>
      <c r="O4" s="235" t="s">
        <v>76</v>
      </c>
      <c r="P4" s="96"/>
      <c r="Q4" s="99"/>
      <c r="R4" s="98"/>
      <c r="V4" s="49" t="s">
        <v>5</v>
      </c>
    </row>
    <row r="5" spans="2:22" ht="25.5" customHeight="1" thickBot="1" x14ac:dyDescent="0.25">
      <c r="B5" s="214"/>
      <c r="C5" s="216"/>
      <c r="D5" s="86"/>
      <c r="E5" s="87" t="s">
        <v>5</v>
      </c>
      <c r="F5" s="88" t="s">
        <v>107</v>
      </c>
      <c r="G5" s="86"/>
      <c r="H5" s="87" t="s">
        <v>5</v>
      </c>
      <c r="I5" s="88" t="s">
        <v>79</v>
      </c>
      <c r="J5" s="86"/>
      <c r="K5" s="87" t="s">
        <v>5</v>
      </c>
      <c r="L5" s="88" t="s">
        <v>55</v>
      </c>
      <c r="M5" s="86"/>
      <c r="N5" s="87" t="s">
        <v>5</v>
      </c>
      <c r="O5" s="236"/>
      <c r="P5" s="86"/>
      <c r="Q5" s="125" t="s">
        <v>5</v>
      </c>
      <c r="R5" s="88" t="s">
        <v>113</v>
      </c>
      <c r="V5" s="50" t="s">
        <v>6</v>
      </c>
    </row>
    <row r="6" spans="2:22" ht="25.5" customHeight="1" thickBot="1" x14ac:dyDescent="0.25">
      <c r="B6" s="214"/>
      <c r="C6" s="216"/>
      <c r="D6" s="60"/>
      <c r="E6" s="87" t="s">
        <v>5</v>
      </c>
      <c r="F6" s="20" t="s">
        <v>108</v>
      </c>
      <c r="G6" s="60"/>
      <c r="H6" s="87" t="s">
        <v>5</v>
      </c>
      <c r="I6" s="20" t="s">
        <v>80</v>
      </c>
      <c r="J6" s="60"/>
      <c r="K6" s="87" t="s">
        <v>5</v>
      </c>
      <c r="L6" s="20" t="s">
        <v>111</v>
      </c>
      <c r="M6" s="60"/>
      <c r="N6" s="34"/>
      <c r="O6" s="79"/>
      <c r="P6" s="60"/>
      <c r="Q6" s="34"/>
      <c r="R6" s="20"/>
      <c r="V6" s="51" t="s">
        <v>7</v>
      </c>
    </row>
    <row r="7" spans="2:22" ht="25.5" customHeight="1" thickBot="1" x14ac:dyDescent="0.25">
      <c r="B7" s="214"/>
      <c r="C7" s="216"/>
      <c r="D7" s="86"/>
      <c r="E7" s="87" t="s">
        <v>5</v>
      </c>
      <c r="F7" s="88" t="s">
        <v>109</v>
      </c>
      <c r="G7" s="86"/>
      <c r="H7" s="87" t="s">
        <v>5</v>
      </c>
      <c r="I7" s="88" t="s">
        <v>74</v>
      </c>
      <c r="J7" s="86"/>
      <c r="K7" s="87" t="s">
        <v>5</v>
      </c>
      <c r="L7" s="88" t="s">
        <v>112</v>
      </c>
      <c r="M7" s="86"/>
      <c r="N7" s="89"/>
      <c r="O7" s="88"/>
      <c r="P7" s="86"/>
      <c r="Q7" s="89"/>
      <c r="R7" s="88"/>
      <c r="V7" s="51"/>
    </row>
    <row r="8" spans="2:22" ht="25.5" customHeight="1" thickBot="1" x14ac:dyDescent="0.25">
      <c r="B8" s="214"/>
      <c r="C8" s="216"/>
      <c r="D8" s="60"/>
      <c r="E8" s="87" t="s">
        <v>5</v>
      </c>
      <c r="F8" s="20" t="s">
        <v>110</v>
      </c>
      <c r="G8" s="60"/>
      <c r="H8" s="34"/>
      <c r="I8" s="20"/>
      <c r="J8" s="60"/>
      <c r="K8" s="34"/>
      <c r="L8" s="20"/>
      <c r="M8" s="60"/>
      <c r="N8" s="34"/>
      <c r="O8" s="20"/>
      <c r="P8" s="60"/>
      <c r="Q8" s="34"/>
      <c r="R8" s="20"/>
      <c r="V8" s="48"/>
    </row>
    <row r="9" spans="2:22" ht="6" customHeight="1" x14ac:dyDescent="0.2">
      <c r="B9" s="219"/>
      <c r="C9" s="229"/>
      <c r="D9" s="61"/>
      <c r="E9" s="19"/>
      <c r="F9" s="21"/>
      <c r="G9" s="61"/>
      <c r="H9" s="19"/>
      <c r="I9" s="21"/>
      <c r="J9" s="61"/>
      <c r="K9" s="19"/>
      <c r="L9" s="21"/>
      <c r="M9" s="61"/>
      <c r="N9" s="19"/>
      <c r="O9" s="21"/>
      <c r="P9" s="61"/>
      <c r="Q9" s="19"/>
      <c r="R9" s="21"/>
      <c r="V9" s="2"/>
    </row>
    <row r="10" spans="2:22" ht="10.5" customHeight="1" thickBot="1" x14ac:dyDescent="0.25">
      <c r="B10" s="213" t="s">
        <v>102</v>
      </c>
      <c r="C10" s="228" t="s">
        <v>388</v>
      </c>
      <c r="D10" s="96"/>
      <c r="E10" s="97"/>
      <c r="F10" s="98"/>
      <c r="G10" s="96"/>
      <c r="H10" s="99"/>
      <c r="I10" s="98"/>
      <c r="J10" s="96"/>
      <c r="K10" s="99"/>
      <c r="L10" s="98"/>
      <c r="M10" s="96"/>
      <c r="N10" s="99"/>
      <c r="O10" s="98"/>
      <c r="P10" s="96"/>
      <c r="Q10" s="99"/>
      <c r="R10" s="98"/>
      <c r="V10" s="2"/>
    </row>
    <row r="11" spans="2:22" ht="25.5" customHeight="1" thickBot="1" x14ac:dyDescent="0.25">
      <c r="B11" s="214"/>
      <c r="C11" s="216"/>
      <c r="D11" s="86"/>
      <c r="E11" s="87" t="s">
        <v>5</v>
      </c>
      <c r="F11" s="88" t="s">
        <v>389</v>
      </c>
      <c r="G11" s="86"/>
      <c r="H11" s="87" t="s">
        <v>5</v>
      </c>
      <c r="I11" s="88" t="s">
        <v>79</v>
      </c>
      <c r="J11" s="86"/>
      <c r="K11" s="87" t="s">
        <v>5</v>
      </c>
      <c r="L11" s="88" t="s">
        <v>55</v>
      </c>
      <c r="M11" s="86"/>
      <c r="N11" s="87" t="s">
        <v>5</v>
      </c>
      <c r="O11" s="88" t="s">
        <v>82</v>
      </c>
      <c r="P11" s="86"/>
      <c r="Q11" s="87" t="s">
        <v>5</v>
      </c>
      <c r="R11" s="88" t="s">
        <v>117</v>
      </c>
      <c r="V11" s="2"/>
    </row>
    <row r="12" spans="2:22" ht="25.5" customHeight="1" thickBot="1" x14ac:dyDescent="0.25">
      <c r="B12" s="214"/>
      <c r="C12" s="216"/>
      <c r="D12" s="60"/>
      <c r="E12" s="87" t="s">
        <v>5</v>
      </c>
      <c r="F12" s="20" t="s">
        <v>115</v>
      </c>
      <c r="G12" s="60"/>
      <c r="H12" s="87" t="s">
        <v>5</v>
      </c>
      <c r="I12" s="20" t="s">
        <v>80</v>
      </c>
      <c r="J12" s="60"/>
      <c r="K12" s="87" t="s">
        <v>5</v>
      </c>
      <c r="L12" s="20" t="s">
        <v>81</v>
      </c>
      <c r="M12" s="60"/>
      <c r="N12" s="34"/>
      <c r="O12" s="20"/>
      <c r="P12" s="60"/>
      <c r="Q12" s="87" t="s">
        <v>5</v>
      </c>
      <c r="R12" s="20" t="s">
        <v>118</v>
      </c>
      <c r="V12" s="2"/>
    </row>
    <row r="13" spans="2:22" ht="25.5" customHeight="1" thickBot="1" x14ac:dyDescent="0.25">
      <c r="B13" s="214"/>
      <c r="C13" s="216"/>
      <c r="D13" s="86"/>
      <c r="E13" s="87" t="s">
        <v>5</v>
      </c>
      <c r="F13" s="88" t="s">
        <v>110</v>
      </c>
      <c r="G13" s="86"/>
      <c r="H13" s="87" t="s">
        <v>5</v>
      </c>
      <c r="I13" s="88" t="s">
        <v>116</v>
      </c>
      <c r="J13" s="86"/>
      <c r="K13" s="89"/>
      <c r="L13" s="88"/>
      <c r="M13" s="86"/>
      <c r="N13" s="89"/>
      <c r="O13" s="88"/>
      <c r="P13" s="86"/>
      <c r="Q13" s="87" t="s">
        <v>5</v>
      </c>
      <c r="R13" s="242" t="s">
        <v>119</v>
      </c>
      <c r="V13" s="2"/>
    </row>
    <row r="14" spans="2:22" ht="15.75" customHeight="1" x14ac:dyDescent="0.2">
      <c r="B14" s="219"/>
      <c r="C14" s="229"/>
      <c r="D14" s="100"/>
      <c r="E14" s="101"/>
      <c r="F14" s="102"/>
      <c r="G14" s="100"/>
      <c r="H14" s="101"/>
      <c r="I14" s="102"/>
      <c r="J14" s="100"/>
      <c r="K14" s="101"/>
      <c r="L14" s="102"/>
      <c r="M14" s="100"/>
      <c r="N14" s="101"/>
      <c r="O14" s="102"/>
      <c r="P14" s="100"/>
      <c r="Q14" s="101"/>
      <c r="R14" s="243"/>
      <c r="V14" s="2"/>
    </row>
    <row r="15" spans="2:22" ht="15" customHeight="1" thickBot="1" x14ac:dyDescent="0.25">
      <c r="B15" s="213" t="s">
        <v>103</v>
      </c>
      <c r="C15" s="228" t="s">
        <v>120</v>
      </c>
      <c r="D15" s="80"/>
      <c r="E15" s="81"/>
      <c r="F15" s="238" t="s">
        <v>121</v>
      </c>
      <c r="G15" s="80"/>
      <c r="H15" s="82"/>
      <c r="I15" s="83"/>
      <c r="J15" s="80"/>
      <c r="K15" s="82"/>
      <c r="L15" s="83"/>
      <c r="M15" s="80"/>
      <c r="N15" s="82"/>
      <c r="O15" s="83"/>
      <c r="P15" s="80"/>
      <c r="Q15" s="82"/>
      <c r="R15" s="83"/>
      <c r="V15" s="2"/>
    </row>
    <row r="16" spans="2:22" ht="25.5" customHeight="1" thickBot="1" x14ac:dyDescent="0.25">
      <c r="B16" s="214"/>
      <c r="C16" s="216"/>
      <c r="D16" s="84"/>
      <c r="E16" s="87" t="s">
        <v>5</v>
      </c>
      <c r="F16" s="239"/>
      <c r="G16" s="84"/>
      <c r="H16" s="87" t="s">
        <v>5</v>
      </c>
      <c r="I16" s="85" t="s">
        <v>80</v>
      </c>
      <c r="J16" s="84"/>
      <c r="K16" s="87" t="s">
        <v>5</v>
      </c>
      <c r="L16" s="85" t="s">
        <v>55</v>
      </c>
      <c r="M16" s="84"/>
      <c r="N16" s="87" t="s">
        <v>5</v>
      </c>
      <c r="O16" s="85" t="s">
        <v>124</v>
      </c>
      <c r="P16" s="84"/>
      <c r="Q16" s="87" t="s">
        <v>5</v>
      </c>
      <c r="R16" s="85" t="s">
        <v>123</v>
      </c>
      <c r="V16" s="2"/>
    </row>
    <row r="17" spans="2:22" ht="24" customHeight="1" thickBot="1" x14ac:dyDescent="0.25">
      <c r="B17" s="214"/>
      <c r="C17" s="216"/>
      <c r="D17" s="86"/>
      <c r="E17" s="87" t="s">
        <v>5</v>
      </c>
      <c r="F17" s="244" t="s">
        <v>122</v>
      </c>
      <c r="G17" s="86"/>
      <c r="H17" s="87" t="s">
        <v>5</v>
      </c>
      <c r="I17" s="88" t="s">
        <v>74</v>
      </c>
      <c r="J17" s="86"/>
      <c r="K17" s="87" t="s">
        <v>5</v>
      </c>
      <c r="L17" s="88" t="s">
        <v>81</v>
      </c>
      <c r="M17" s="86"/>
      <c r="N17" s="89"/>
      <c r="O17" s="88"/>
      <c r="P17" s="86"/>
      <c r="Q17" s="89"/>
      <c r="R17" s="88"/>
      <c r="V17" s="2"/>
    </row>
    <row r="18" spans="2:22" ht="9.75" customHeight="1" thickBot="1" x14ac:dyDescent="0.25">
      <c r="B18" s="214"/>
      <c r="C18" s="216"/>
      <c r="D18" s="86"/>
      <c r="E18" s="89"/>
      <c r="F18" s="244"/>
      <c r="G18" s="86"/>
      <c r="H18" s="89"/>
      <c r="I18" s="88"/>
      <c r="J18" s="86"/>
      <c r="K18" s="89"/>
      <c r="L18" s="88"/>
      <c r="M18" s="86"/>
      <c r="N18" s="89"/>
      <c r="O18" s="88"/>
      <c r="P18" s="86"/>
      <c r="Q18" s="89"/>
      <c r="R18" s="88"/>
      <c r="V18" s="2"/>
    </row>
    <row r="19" spans="2:22" ht="40.5" customHeight="1" thickBot="1" x14ac:dyDescent="0.25">
      <c r="B19" s="214"/>
      <c r="C19" s="216"/>
      <c r="D19" s="84"/>
      <c r="E19" s="87" t="s">
        <v>5</v>
      </c>
      <c r="F19" s="90" t="s">
        <v>153</v>
      </c>
      <c r="G19" s="84"/>
      <c r="H19" s="91"/>
      <c r="I19" s="85"/>
      <c r="J19" s="84"/>
      <c r="K19" s="91"/>
      <c r="L19" s="85"/>
      <c r="M19" s="84"/>
      <c r="N19" s="91"/>
      <c r="O19" s="85"/>
      <c r="P19" s="84"/>
      <c r="Q19" s="91"/>
      <c r="R19" s="85"/>
      <c r="V19" s="2"/>
    </row>
    <row r="20" spans="2:22" ht="12.75" customHeight="1" x14ac:dyDescent="0.2">
      <c r="B20" s="219"/>
      <c r="C20" s="229"/>
      <c r="D20" s="92"/>
      <c r="E20" s="93"/>
      <c r="F20" s="94"/>
      <c r="G20" s="92"/>
      <c r="H20" s="93"/>
      <c r="I20" s="95"/>
      <c r="J20" s="92"/>
      <c r="K20" s="93"/>
      <c r="L20" s="95"/>
      <c r="M20" s="92"/>
      <c r="N20" s="93"/>
      <c r="O20" s="95"/>
      <c r="P20" s="92"/>
      <c r="Q20" s="93"/>
      <c r="R20" s="95"/>
      <c r="V20" s="2"/>
    </row>
    <row r="21" spans="2:22" ht="15" thickBot="1" x14ac:dyDescent="0.25">
      <c r="B21" s="225" t="s">
        <v>104</v>
      </c>
      <c r="C21" s="228" t="s">
        <v>125</v>
      </c>
      <c r="D21" s="96"/>
      <c r="E21" s="97"/>
      <c r="F21" s="98"/>
      <c r="G21" s="96"/>
      <c r="H21" s="99"/>
      <c r="I21" s="98"/>
      <c r="J21" s="96"/>
      <c r="K21" s="99"/>
      <c r="L21" s="98"/>
      <c r="M21" s="96"/>
      <c r="N21" s="99"/>
      <c r="O21" s="247" t="s">
        <v>130</v>
      </c>
      <c r="P21" s="96"/>
      <c r="Q21" s="99"/>
      <c r="R21" s="240" t="s">
        <v>131</v>
      </c>
      <c r="V21" s="2"/>
    </row>
    <row r="22" spans="2:22" ht="41.25" customHeight="1" thickBot="1" x14ac:dyDescent="0.25">
      <c r="B22" s="226"/>
      <c r="C22" s="216"/>
      <c r="D22" s="86"/>
      <c r="E22" s="87" t="s">
        <v>5</v>
      </c>
      <c r="F22" s="88" t="s">
        <v>126</v>
      </c>
      <c r="G22" s="86"/>
      <c r="H22" s="87" t="s">
        <v>5</v>
      </c>
      <c r="I22" s="88" t="s">
        <v>129</v>
      </c>
      <c r="J22" s="86"/>
      <c r="K22" s="87" t="s">
        <v>5</v>
      </c>
      <c r="L22" s="88" t="s">
        <v>55</v>
      </c>
      <c r="M22" s="86"/>
      <c r="N22" s="87" t="s">
        <v>5</v>
      </c>
      <c r="O22" s="242"/>
      <c r="P22" s="86"/>
      <c r="Q22" s="87" t="s">
        <v>5</v>
      </c>
      <c r="R22" s="241"/>
      <c r="V22" s="2"/>
    </row>
    <row r="23" spans="2:22" ht="26.25" thickBot="1" x14ac:dyDescent="0.25">
      <c r="B23" s="226"/>
      <c r="C23" s="216"/>
      <c r="D23" s="60"/>
      <c r="E23" s="87" t="s">
        <v>5</v>
      </c>
      <c r="F23" s="20" t="s">
        <v>127</v>
      </c>
      <c r="G23" s="60"/>
      <c r="H23" s="87" t="s">
        <v>5</v>
      </c>
      <c r="I23" s="20" t="s">
        <v>80</v>
      </c>
      <c r="J23" s="60"/>
      <c r="K23" s="87" t="s">
        <v>5</v>
      </c>
      <c r="L23" s="20" t="s">
        <v>81</v>
      </c>
      <c r="M23" s="60"/>
      <c r="N23" s="34"/>
      <c r="O23" s="20"/>
      <c r="P23" s="60"/>
      <c r="Q23" s="87" t="s">
        <v>5</v>
      </c>
      <c r="R23" s="105" t="s">
        <v>154</v>
      </c>
      <c r="V23" s="2"/>
    </row>
    <row r="24" spans="2:22" ht="24" customHeight="1" thickBot="1" x14ac:dyDescent="0.25">
      <c r="B24" s="226"/>
      <c r="C24" s="216"/>
      <c r="D24" s="86"/>
      <c r="E24" s="87" t="s">
        <v>5</v>
      </c>
      <c r="F24" s="88" t="s">
        <v>109</v>
      </c>
      <c r="G24" s="86"/>
      <c r="H24" s="87" t="s">
        <v>5</v>
      </c>
      <c r="I24" s="88" t="s">
        <v>74</v>
      </c>
      <c r="J24" s="86"/>
      <c r="K24" s="89"/>
      <c r="L24" s="88"/>
      <c r="M24" s="86"/>
      <c r="N24" s="89"/>
      <c r="O24" s="88"/>
      <c r="P24" s="86"/>
      <c r="Q24" s="87" t="s">
        <v>5</v>
      </c>
      <c r="R24" s="246" t="s">
        <v>390</v>
      </c>
      <c r="V24" s="2"/>
    </row>
    <row r="25" spans="2:22" ht="25.5" customHeight="1" thickBot="1" x14ac:dyDescent="0.25">
      <c r="B25" s="226"/>
      <c r="C25" s="216"/>
      <c r="D25" s="60"/>
      <c r="E25" s="87" t="s">
        <v>5</v>
      </c>
      <c r="F25" s="76" t="s">
        <v>128</v>
      </c>
      <c r="G25" s="60"/>
      <c r="H25" s="34"/>
      <c r="I25" s="20"/>
      <c r="J25" s="60"/>
      <c r="K25" s="34"/>
      <c r="L25" s="20"/>
      <c r="M25" s="60"/>
      <c r="N25" s="34"/>
      <c r="O25" s="20"/>
      <c r="P25" s="86"/>
      <c r="Q25" s="89"/>
      <c r="R25" s="246"/>
      <c r="V25" s="2"/>
    </row>
    <row r="26" spans="2:22" ht="12.75" customHeight="1" x14ac:dyDescent="0.2">
      <c r="B26" s="227"/>
      <c r="C26" s="229"/>
      <c r="D26" s="61"/>
      <c r="E26" s="42"/>
      <c r="F26" s="21"/>
      <c r="G26" s="61"/>
      <c r="H26" s="42"/>
      <c r="I26" s="21"/>
      <c r="J26" s="61"/>
      <c r="K26" s="42"/>
      <c r="L26" s="21"/>
      <c r="M26" s="61"/>
      <c r="N26" s="42"/>
      <c r="O26" s="21"/>
      <c r="P26" s="61"/>
      <c r="Q26" s="42"/>
      <c r="R26" s="103"/>
      <c r="V26" s="2"/>
    </row>
    <row r="27" spans="2:22" ht="15" customHeight="1" thickBot="1" x14ac:dyDescent="0.25">
      <c r="B27" s="213" t="s">
        <v>135</v>
      </c>
      <c r="C27" s="228" t="s">
        <v>133</v>
      </c>
      <c r="D27" s="96"/>
      <c r="E27" s="97"/>
      <c r="F27" s="98"/>
      <c r="G27" s="96"/>
      <c r="H27" s="99"/>
      <c r="I27" s="98"/>
      <c r="J27" s="96"/>
      <c r="K27" s="99"/>
      <c r="L27" s="98"/>
      <c r="M27" s="96"/>
      <c r="N27" s="99"/>
      <c r="O27" s="247" t="s">
        <v>130</v>
      </c>
      <c r="P27" s="96"/>
      <c r="Q27" s="99"/>
      <c r="R27" s="248" t="s">
        <v>136</v>
      </c>
      <c r="V27" s="2"/>
    </row>
    <row r="28" spans="2:22" ht="25.5" customHeight="1" thickBot="1" x14ac:dyDescent="0.25">
      <c r="B28" s="214"/>
      <c r="C28" s="216"/>
      <c r="D28" s="86"/>
      <c r="E28" s="87" t="s">
        <v>5</v>
      </c>
      <c r="F28" s="88" t="s">
        <v>126</v>
      </c>
      <c r="G28" s="86"/>
      <c r="H28" s="89"/>
      <c r="I28" s="88"/>
      <c r="J28" s="86"/>
      <c r="K28" s="89"/>
      <c r="L28" s="88"/>
      <c r="M28" s="86"/>
      <c r="N28" s="87" t="s">
        <v>5</v>
      </c>
      <c r="O28" s="242"/>
      <c r="P28" s="86"/>
      <c r="Q28" s="87" t="s">
        <v>5</v>
      </c>
      <c r="R28" s="249"/>
      <c r="V28" s="2"/>
    </row>
    <row r="29" spans="2:22" ht="24" customHeight="1" thickBot="1" x14ac:dyDescent="0.25">
      <c r="B29" s="214"/>
      <c r="C29" s="216"/>
      <c r="D29" s="60"/>
      <c r="E29" s="87" t="s">
        <v>5</v>
      </c>
      <c r="F29" s="20" t="s">
        <v>134</v>
      </c>
      <c r="G29" s="60"/>
      <c r="H29" s="34"/>
      <c r="I29" s="20"/>
      <c r="J29" s="60"/>
      <c r="K29" s="34"/>
      <c r="L29" s="20"/>
      <c r="M29" s="60"/>
      <c r="N29" s="34"/>
      <c r="O29" s="20"/>
      <c r="P29" s="60"/>
      <c r="Q29" s="87" t="s">
        <v>5</v>
      </c>
      <c r="R29" s="215" t="s">
        <v>137</v>
      </c>
      <c r="V29" s="2"/>
    </row>
    <row r="30" spans="2:22" ht="12.75" customHeight="1" x14ac:dyDescent="0.2">
      <c r="B30" s="219"/>
      <c r="C30" s="229"/>
      <c r="D30" s="61"/>
      <c r="E30" s="42"/>
      <c r="F30" s="21"/>
      <c r="G30" s="61"/>
      <c r="H30" s="42"/>
      <c r="I30" s="21"/>
      <c r="J30" s="61"/>
      <c r="K30" s="42"/>
      <c r="L30" s="21"/>
      <c r="M30" s="61"/>
      <c r="N30" s="42"/>
      <c r="O30" s="21"/>
      <c r="P30" s="61"/>
      <c r="Q30" s="42"/>
      <c r="R30" s="245"/>
      <c r="V30" s="2"/>
    </row>
    <row r="31" spans="2:22" ht="19.5" customHeight="1" thickBot="1" x14ac:dyDescent="0.25">
      <c r="B31" s="213" t="s">
        <v>138</v>
      </c>
      <c r="C31" s="228" t="s">
        <v>139</v>
      </c>
      <c r="D31" s="96"/>
      <c r="E31" s="97"/>
      <c r="F31" s="98"/>
      <c r="G31" s="96"/>
      <c r="H31" s="99"/>
      <c r="I31" s="98"/>
      <c r="J31" s="96"/>
      <c r="K31" s="99"/>
      <c r="L31" s="98"/>
      <c r="M31" s="96"/>
      <c r="N31" s="99"/>
      <c r="O31" s="247" t="s">
        <v>130</v>
      </c>
      <c r="P31" s="96"/>
      <c r="Q31" s="99"/>
      <c r="R31" s="240" t="s">
        <v>140</v>
      </c>
      <c r="V31" s="2"/>
    </row>
    <row r="32" spans="2:22" ht="25.5" customHeight="1" thickBot="1" x14ac:dyDescent="0.25">
      <c r="B32" s="214"/>
      <c r="C32" s="216"/>
      <c r="D32" s="86"/>
      <c r="E32" s="87" t="s">
        <v>5</v>
      </c>
      <c r="F32" s="88" t="s">
        <v>126</v>
      </c>
      <c r="G32" s="86"/>
      <c r="H32" s="89"/>
      <c r="I32" s="88"/>
      <c r="J32" s="86"/>
      <c r="K32" s="89"/>
      <c r="L32" s="88"/>
      <c r="M32" s="86"/>
      <c r="N32" s="87" t="s">
        <v>5</v>
      </c>
      <c r="O32" s="242"/>
      <c r="P32" s="86"/>
      <c r="Q32" s="87" t="s">
        <v>5</v>
      </c>
      <c r="R32" s="241"/>
      <c r="V32" s="2"/>
    </row>
    <row r="33" spans="2:22" ht="24" customHeight="1" thickBot="1" x14ac:dyDescent="0.25">
      <c r="B33" s="214"/>
      <c r="C33" s="216"/>
      <c r="D33" s="60"/>
      <c r="E33" s="87" t="s">
        <v>5</v>
      </c>
      <c r="F33" s="20" t="s">
        <v>134</v>
      </c>
      <c r="G33" s="60"/>
      <c r="H33" s="34"/>
      <c r="I33" s="20"/>
      <c r="J33" s="60"/>
      <c r="K33" s="34"/>
      <c r="L33" s="20"/>
      <c r="M33" s="60"/>
      <c r="N33" s="34"/>
      <c r="O33" s="20"/>
      <c r="P33" s="60"/>
      <c r="Q33" s="87" t="s">
        <v>5</v>
      </c>
      <c r="R33" s="20" t="s">
        <v>391</v>
      </c>
      <c r="V33" s="2"/>
    </row>
    <row r="34" spans="2:22" ht="24" customHeight="1" thickBot="1" x14ac:dyDescent="0.25">
      <c r="B34" s="214"/>
      <c r="C34" s="216"/>
      <c r="D34" s="86"/>
      <c r="E34" s="89"/>
      <c r="F34" s="88"/>
      <c r="G34" s="86"/>
      <c r="H34" s="89"/>
      <c r="I34" s="88"/>
      <c r="J34" s="86"/>
      <c r="K34" s="89"/>
      <c r="L34" s="88"/>
      <c r="M34" s="86"/>
      <c r="N34" s="89"/>
      <c r="O34" s="88"/>
      <c r="P34" s="86"/>
      <c r="Q34" s="87" t="s">
        <v>5</v>
      </c>
      <c r="R34" s="88" t="s">
        <v>141</v>
      </c>
      <c r="V34" s="2"/>
    </row>
    <row r="35" spans="2:22" ht="17.25" customHeight="1" x14ac:dyDescent="0.2">
      <c r="B35" s="219"/>
      <c r="C35" s="229"/>
      <c r="D35" s="100"/>
      <c r="E35" s="101"/>
      <c r="F35" s="102"/>
      <c r="G35" s="100"/>
      <c r="H35" s="101"/>
      <c r="I35" s="102"/>
      <c r="J35" s="100"/>
      <c r="K35" s="101"/>
      <c r="L35" s="102"/>
      <c r="M35" s="100"/>
      <c r="N35" s="101"/>
      <c r="O35" s="102"/>
      <c r="P35" s="100"/>
      <c r="Q35" s="101"/>
      <c r="R35" s="102"/>
      <c r="V35" s="2"/>
    </row>
    <row r="36" spans="2:22" ht="7.5" customHeight="1" thickBot="1" x14ac:dyDescent="0.25">
      <c r="B36" s="213" t="s">
        <v>142</v>
      </c>
      <c r="C36" s="228" t="s">
        <v>146</v>
      </c>
      <c r="D36" s="59"/>
      <c r="E36" s="56"/>
      <c r="F36" s="35"/>
      <c r="G36" s="59"/>
      <c r="H36" s="7"/>
      <c r="I36" s="35"/>
      <c r="J36" s="59"/>
      <c r="K36" s="7"/>
      <c r="L36" s="35"/>
      <c r="M36" s="59"/>
      <c r="N36" s="7"/>
      <c r="O36" s="35"/>
      <c r="P36" s="59"/>
      <c r="Q36" s="7"/>
      <c r="R36" s="35"/>
      <c r="V36" s="2"/>
    </row>
    <row r="37" spans="2:22" ht="25.5" customHeight="1" thickBot="1" x14ac:dyDescent="0.25">
      <c r="B37" s="214"/>
      <c r="C37" s="216"/>
      <c r="D37" s="60"/>
      <c r="E37" s="34"/>
      <c r="F37" s="20"/>
      <c r="G37" s="60"/>
      <c r="H37" s="87" t="s">
        <v>5</v>
      </c>
      <c r="I37" s="20" t="s">
        <v>53</v>
      </c>
      <c r="J37" s="60"/>
      <c r="K37" s="87" t="s">
        <v>5</v>
      </c>
      <c r="L37" s="20" t="s">
        <v>145</v>
      </c>
      <c r="M37" s="60"/>
      <c r="N37" s="87" t="s">
        <v>5</v>
      </c>
      <c r="O37" s="20" t="s">
        <v>144</v>
      </c>
      <c r="P37" s="60"/>
      <c r="Q37" s="87" t="s">
        <v>5</v>
      </c>
      <c r="R37" s="20" t="s">
        <v>148</v>
      </c>
      <c r="V37" s="2"/>
    </row>
    <row r="38" spans="2:22" ht="24" customHeight="1" thickBot="1" x14ac:dyDescent="0.25">
      <c r="B38" s="214"/>
      <c r="C38" s="216"/>
      <c r="D38" s="86"/>
      <c r="E38" s="89"/>
      <c r="F38" s="88"/>
      <c r="G38" s="86"/>
      <c r="H38" s="87" t="s">
        <v>5</v>
      </c>
      <c r="I38" s="88" t="s">
        <v>54</v>
      </c>
      <c r="J38" s="86"/>
      <c r="K38" s="89"/>
      <c r="L38" s="88"/>
      <c r="M38" s="86"/>
      <c r="N38" s="89"/>
      <c r="O38" s="88"/>
      <c r="P38" s="86"/>
      <c r="Q38" s="87" t="s">
        <v>5</v>
      </c>
      <c r="R38" s="88" t="s">
        <v>149</v>
      </c>
      <c r="V38" s="2"/>
    </row>
    <row r="39" spans="2:22" ht="24" customHeight="1" thickBot="1" x14ac:dyDescent="0.25">
      <c r="B39" s="214"/>
      <c r="C39" s="216"/>
      <c r="D39" s="60"/>
      <c r="E39" s="34"/>
      <c r="F39" s="20"/>
      <c r="G39" s="60"/>
      <c r="H39" s="34"/>
      <c r="I39" s="20"/>
      <c r="J39" s="60"/>
      <c r="K39" s="34"/>
      <c r="L39" s="20"/>
      <c r="M39" s="60"/>
      <c r="N39" s="34"/>
      <c r="O39" s="20"/>
      <c r="P39" s="60"/>
      <c r="Q39" s="87" t="s">
        <v>5</v>
      </c>
      <c r="R39" s="20" t="s">
        <v>150</v>
      </c>
      <c r="V39" s="2"/>
    </row>
    <row r="40" spans="2:22" ht="4.5" customHeight="1" x14ac:dyDescent="0.2">
      <c r="B40" s="219"/>
      <c r="C40" s="229"/>
      <c r="D40" s="61"/>
      <c r="E40" s="42"/>
      <c r="F40" s="21"/>
      <c r="G40" s="61"/>
      <c r="H40" s="42"/>
      <c r="I40" s="21"/>
      <c r="J40" s="61"/>
      <c r="K40" s="42"/>
      <c r="L40" s="21"/>
      <c r="M40" s="61"/>
      <c r="N40" s="42"/>
      <c r="O40" s="21"/>
      <c r="P40" s="61"/>
      <c r="Q40" s="42"/>
      <c r="R40" s="21"/>
      <c r="V40" s="2"/>
    </row>
    <row r="41" spans="2:22" ht="7.5" customHeight="1" thickBot="1" x14ac:dyDescent="0.25">
      <c r="B41" s="213" t="s">
        <v>143</v>
      </c>
      <c r="C41" s="228" t="s">
        <v>147</v>
      </c>
      <c r="D41" s="96"/>
      <c r="E41" s="97"/>
      <c r="F41" s="98"/>
      <c r="G41" s="96"/>
      <c r="H41" s="99"/>
      <c r="I41" s="98"/>
      <c r="J41" s="96"/>
      <c r="K41" s="99"/>
      <c r="L41" s="98"/>
      <c r="M41" s="96"/>
      <c r="N41" s="99"/>
      <c r="O41" s="98"/>
      <c r="P41" s="96"/>
      <c r="Q41" s="99"/>
      <c r="R41" s="98"/>
      <c r="V41" s="2"/>
    </row>
    <row r="42" spans="2:22" ht="25.5" customHeight="1" thickBot="1" x14ac:dyDescent="0.25">
      <c r="B42" s="214"/>
      <c r="C42" s="216"/>
      <c r="D42" s="86"/>
      <c r="E42" s="89"/>
      <c r="F42" s="88"/>
      <c r="G42" s="86"/>
      <c r="H42" s="87" t="s">
        <v>5</v>
      </c>
      <c r="I42" s="88" t="s">
        <v>53</v>
      </c>
      <c r="J42" s="86"/>
      <c r="K42" s="87" t="s">
        <v>5</v>
      </c>
      <c r="L42" s="88" t="s">
        <v>145</v>
      </c>
      <c r="M42" s="86"/>
      <c r="N42" s="87" t="s">
        <v>5</v>
      </c>
      <c r="O42" s="88" t="s">
        <v>144</v>
      </c>
      <c r="P42" s="86"/>
      <c r="Q42" s="87" t="s">
        <v>5</v>
      </c>
      <c r="R42" s="88" t="s">
        <v>148</v>
      </c>
      <c r="V42" s="2"/>
    </row>
    <row r="43" spans="2:22" ht="24" customHeight="1" thickBot="1" x14ac:dyDescent="0.25">
      <c r="B43" s="214"/>
      <c r="C43" s="216"/>
      <c r="D43" s="60"/>
      <c r="E43" s="34"/>
      <c r="F43" s="20"/>
      <c r="G43" s="60"/>
      <c r="H43" s="87" t="s">
        <v>5</v>
      </c>
      <c r="I43" s="20" t="s">
        <v>54</v>
      </c>
      <c r="J43" s="60"/>
      <c r="K43" s="34"/>
      <c r="L43" s="20"/>
      <c r="M43" s="60"/>
      <c r="N43" s="34"/>
      <c r="O43" s="20"/>
      <c r="P43" s="60"/>
      <c r="Q43" s="87" t="s">
        <v>5</v>
      </c>
      <c r="R43" s="20" t="s">
        <v>151</v>
      </c>
      <c r="V43" s="2"/>
    </row>
    <row r="44" spans="2:22" ht="4.5" customHeight="1" x14ac:dyDescent="0.2">
      <c r="B44" s="75"/>
      <c r="C44" s="75"/>
      <c r="D44" s="61"/>
      <c r="E44" s="42"/>
      <c r="F44" s="21"/>
      <c r="G44" s="61"/>
      <c r="H44" s="42"/>
      <c r="I44" s="21"/>
      <c r="J44" s="61"/>
      <c r="K44" s="42"/>
      <c r="L44" s="21"/>
      <c r="M44" s="61"/>
      <c r="N44" s="42"/>
      <c r="O44" s="21"/>
      <c r="P44" s="61"/>
      <c r="Q44" s="42"/>
      <c r="R44" s="21"/>
      <c r="V44" s="2"/>
    </row>
    <row r="45" spans="2:22" ht="30" customHeight="1" x14ac:dyDescent="0.2">
      <c r="B45" s="237" t="s">
        <v>372</v>
      </c>
      <c r="C45" s="237"/>
      <c r="D45" s="237"/>
      <c r="E45" s="237"/>
      <c r="F45" s="237"/>
      <c r="G45" s="237"/>
      <c r="H45" s="237"/>
      <c r="I45" s="237"/>
      <c r="J45" s="237"/>
      <c r="K45" s="237"/>
      <c r="L45" s="237"/>
      <c r="M45" s="237"/>
      <c r="N45" s="237"/>
      <c r="O45" s="237"/>
      <c r="P45" s="237"/>
      <c r="Q45" s="237"/>
      <c r="R45" s="237"/>
    </row>
  </sheetData>
  <sheetProtection algorithmName="SHA-512" hashValue="q64ugWOmQHLku8KMM+IYqc1xW+g8aWPfnvK3gR/oDTfEoZ1J2uqE6yCJLEHBTqqKhFNRs7ga5eOSdQ+wq1HZ8w==" saltValue="34fUbXuwSvf7KHFhru6f2Q==" spinCount="100000" sheet="1" objects="1" scenarios="1"/>
  <protectedRanges>
    <protectedRange sqref="Q5 N5 K5:K7 H5:H7 E11:E13 H11:H13 K11:K12 N11 Q11:Q13 E16:E17 E19 H16:H17 K16:K17 N16 Q16 E22:E25 H22:H24 K22:K23 N22 Q22:Q24 E28:E29 E32:E33 N28 N32 Q28:Q29 Q32:Q34 H37:H38 H42:H43 K37 K42 N37 N42 Q37:Q39 Q42:Q43 E5:E8" name="Intervalo1"/>
    <protectedRange sqref="H37 H38 K37 N37 Q37 Q38 Q39 H42 H43 K42 N42 Q42 Q43 E5 E6 E7 E8" name="Intervalo2"/>
  </protectedRanges>
  <mergeCells count="36">
    <mergeCell ref="O27:O28"/>
    <mergeCell ref="O31:O32"/>
    <mergeCell ref="R27:R28"/>
    <mergeCell ref="B41:B43"/>
    <mergeCell ref="C41:C43"/>
    <mergeCell ref="B45:R45"/>
    <mergeCell ref="F15:F16"/>
    <mergeCell ref="R31:R32"/>
    <mergeCell ref="R13:R14"/>
    <mergeCell ref="F17:F18"/>
    <mergeCell ref="R29:R30"/>
    <mergeCell ref="R21:R22"/>
    <mergeCell ref="R24:R25"/>
    <mergeCell ref="O21:O22"/>
    <mergeCell ref="B27:B30"/>
    <mergeCell ref="C27:C30"/>
    <mergeCell ref="B31:B35"/>
    <mergeCell ref="C31:C35"/>
    <mergeCell ref="B36:B40"/>
    <mergeCell ref="C36:C40"/>
    <mergeCell ref="B21:B26"/>
    <mergeCell ref="C21:C26"/>
    <mergeCell ref="B1:R1"/>
    <mergeCell ref="C15:C20"/>
    <mergeCell ref="B15:B20"/>
    <mergeCell ref="B2:Q2"/>
    <mergeCell ref="P3:R3"/>
    <mergeCell ref="B4:B9"/>
    <mergeCell ref="B10:B14"/>
    <mergeCell ref="D3:F3"/>
    <mergeCell ref="J3:L3"/>
    <mergeCell ref="M3:O3"/>
    <mergeCell ref="G3:I3"/>
    <mergeCell ref="O4:O5"/>
    <mergeCell ref="C4:C9"/>
    <mergeCell ref="C10:C14"/>
  </mergeCells>
  <conditionalFormatting sqref="V4">
    <cfRule type="colorScale" priority="746">
      <colorScale>
        <cfvo type="min"/>
        <cfvo type="percentile" val="50"/>
        <cfvo type="max"/>
        <color rgb="FF92D050"/>
        <color theme="5" tint="0.39997558519241921"/>
        <color rgb="FFFFC000"/>
      </colorScale>
    </cfRule>
  </conditionalFormatting>
  <conditionalFormatting sqref="N20 Q20 N29 H28:H29">
    <cfRule type="containsText" dxfId="570" priority="559" operator="containsText" text="DOMINADO">
      <formula>NOT(ISERROR(SEARCH("DOMINADO",H20)))</formula>
    </cfRule>
    <cfRule type="containsText" dxfId="569" priority="560" operator="containsText" text="EMERGENTE">
      <formula>NOT(ISERROR(SEARCH("EMERGENTE",H20)))</formula>
    </cfRule>
    <cfRule type="containsText" dxfId="568" priority="561" operator="containsText" text="NÃO OBSERVADO">
      <formula>NOT(ISERROR(SEARCH("NÃO OBSERVADO",H20)))</formula>
    </cfRule>
  </conditionalFormatting>
  <conditionalFormatting sqref="Q14 N12:N14">
    <cfRule type="containsText" dxfId="567" priority="535" operator="containsText" text="DOMINADO">
      <formula>NOT(ISERROR(SEARCH("DOMINADO",N12)))</formula>
    </cfRule>
    <cfRule type="containsText" dxfId="566" priority="536" operator="containsText" text="EMERGENTE">
      <formula>NOT(ISERROR(SEARCH("EMERGENTE",N12)))</formula>
    </cfRule>
    <cfRule type="containsText" dxfId="565" priority="537" operator="containsText" text="NÃO OBSERVADO">
      <formula>NOT(ISERROR(SEARCH("NÃO OBSERVADO",N12)))</formula>
    </cfRule>
  </conditionalFormatting>
  <conditionalFormatting sqref="N6:N8">
    <cfRule type="containsText" dxfId="564" priority="523" operator="containsText" text="DOMINADO">
      <formula>NOT(ISERROR(SEARCH("DOMINADO",N6)))</formula>
    </cfRule>
    <cfRule type="containsText" dxfId="563" priority="524" operator="containsText" text="EMERGENTE">
      <formula>NOT(ISERROR(SEARCH("EMERGENTE",N6)))</formula>
    </cfRule>
    <cfRule type="containsText" dxfId="562" priority="525" operator="containsText" text="NÃO OBSERVADO">
      <formula>NOT(ISERROR(SEARCH("NÃO OBSERVADO",N6)))</formula>
    </cfRule>
  </conditionalFormatting>
  <conditionalFormatting sqref="Q6:Q8">
    <cfRule type="containsText" dxfId="561" priority="520" operator="containsText" text="DOMINADO">
      <formula>NOT(ISERROR(SEARCH("DOMINADO",Q6)))</formula>
    </cfRule>
    <cfRule type="containsText" dxfId="560" priority="521" operator="containsText" text="EMERGENTE">
      <formula>NOT(ISERROR(SEARCH("EMERGENTE",Q6)))</formula>
    </cfRule>
    <cfRule type="containsText" dxfId="559" priority="522" operator="containsText" text="NÃO OBSERVADO">
      <formula>NOT(ISERROR(SEARCH("NÃO OBSERVADO",Q6)))</formula>
    </cfRule>
  </conditionalFormatting>
  <conditionalFormatting sqref="K18">
    <cfRule type="containsText" dxfId="558" priority="514" operator="containsText" text="DOMINADO">
      <formula>NOT(ISERROR(SEARCH("DOMINADO",K18)))</formula>
    </cfRule>
    <cfRule type="containsText" dxfId="557" priority="515" operator="containsText" text="EMERGENTE">
      <formula>NOT(ISERROR(SEARCH("EMERGENTE",K18)))</formula>
    </cfRule>
    <cfRule type="containsText" dxfId="556" priority="516" operator="containsText" text="NÃO OBSERVADO">
      <formula>NOT(ISERROR(SEARCH("NÃO OBSERVADO",K18)))</formula>
    </cfRule>
  </conditionalFormatting>
  <conditionalFormatting sqref="K20">
    <cfRule type="containsText" dxfId="555" priority="496" operator="containsText" text="DOMINADO">
      <formula>NOT(ISERROR(SEARCH("DOMINADO",K20)))</formula>
    </cfRule>
    <cfRule type="containsText" dxfId="554" priority="497" operator="containsText" text="EMERGENTE">
      <formula>NOT(ISERROR(SEARCH("EMERGENTE",K20)))</formula>
    </cfRule>
    <cfRule type="containsText" dxfId="553" priority="498" operator="containsText" text="NÃO OBSERVADO">
      <formula>NOT(ISERROR(SEARCH("NÃO OBSERVADO",K20)))</formula>
    </cfRule>
  </conditionalFormatting>
  <conditionalFormatting sqref="Q19">
    <cfRule type="containsText" dxfId="552" priority="481" operator="containsText" text="DOMINADO">
      <formula>NOT(ISERROR(SEARCH("DOMINADO",Q19)))</formula>
    </cfRule>
    <cfRule type="containsText" dxfId="551" priority="482" operator="containsText" text="EMERGENTE">
      <formula>NOT(ISERROR(SEARCH("EMERGENTE",Q19)))</formula>
    </cfRule>
    <cfRule type="containsText" dxfId="550" priority="483" operator="containsText" text="NÃO OBSERVADO">
      <formula>NOT(ISERROR(SEARCH("NÃO OBSERVADO",Q19)))</formula>
    </cfRule>
  </conditionalFormatting>
  <conditionalFormatting sqref="N17:N19">
    <cfRule type="containsText" dxfId="549" priority="478" operator="containsText" text="DOMINADO">
      <formula>NOT(ISERROR(SEARCH("DOMINADO",N17)))</formula>
    </cfRule>
    <cfRule type="containsText" dxfId="548" priority="479" operator="containsText" text="EMERGENTE">
      <formula>NOT(ISERROR(SEARCH("EMERGENTE",N17)))</formula>
    </cfRule>
    <cfRule type="containsText" dxfId="547" priority="480" operator="containsText" text="NÃO OBSERVADO">
      <formula>NOT(ISERROR(SEARCH("NÃO OBSERVADO",N17)))</formula>
    </cfRule>
  </conditionalFormatting>
  <conditionalFormatting sqref="E26">
    <cfRule type="containsText" dxfId="546" priority="472" operator="containsText" text="DOMINADO">
      <formula>NOT(ISERROR(SEARCH("DOMINADO",E26)))</formula>
    </cfRule>
    <cfRule type="containsText" dxfId="545" priority="473" operator="containsText" text="EMERGENTE">
      <formula>NOT(ISERROR(SEARCH("EMERGENTE",E26)))</formula>
    </cfRule>
    <cfRule type="containsText" dxfId="544" priority="474" operator="containsText" text="NÃO OBSERVADO">
      <formula>NOT(ISERROR(SEARCH("NÃO OBSERVADO",E26)))</formula>
    </cfRule>
  </conditionalFormatting>
  <conditionalFormatting sqref="K26">
    <cfRule type="containsText" dxfId="543" priority="466" operator="containsText" text="DOMINADO">
      <formula>NOT(ISERROR(SEARCH("DOMINADO",K26)))</formula>
    </cfRule>
    <cfRule type="containsText" dxfId="542" priority="467" operator="containsText" text="EMERGENTE">
      <formula>NOT(ISERROR(SEARCH("EMERGENTE",K26)))</formula>
    </cfRule>
    <cfRule type="containsText" dxfId="541" priority="468" operator="containsText" text="NÃO OBSERVADO">
      <formula>NOT(ISERROR(SEARCH("NÃO OBSERVADO",K26)))</formula>
    </cfRule>
  </conditionalFormatting>
  <conditionalFormatting sqref="Q26 N26">
    <cfRule type="containsText" dxfId="540" priority="460" operator="containsText" text="DOMINADO">
      <formula>NOT(ISERROR(SEARCH("DOMINADO",N26)))</formula>
    </cfRule>
    <cfRule type="containsText" dxfId="539" priority="461" operator="containsText" text="EMERGENTE">
      <formula>NOT(ISERROR(SEARCH("EMERGENTE",N26)))</formula>
    </cfRule>
    <cfRule type="containsText" dxfId="538" priority="462" operator="containsText" text="NÃO OBSERVADO">
      <formula>NOT(ISERROR(SEARCH("NÃO OBSERVADO",N26)))</formula>
    </cfRule>
  </conditionalFormatting>
  <conditionalFormatting sqref="N25">
    <cfRule type="containsText" dxfId="537" priority="454" operator="containsText" text="DOMINADO">
      <formula>NOT(ISERROR(SEARCH("DOMINADO",N25)))</formula>
    </cfRule>
    <cfRule type="containsText" dxfId="536" priority="455" operator="containsText" text="EMERGENTE">
      <formula>NOT(ISERROR(SEARCH("EMERGENTE",N25)))</formula>
    </cfRule>
    <cfRule type="containsText" dxfId="535" priority="456" operator="containsText" text="NÃO OBSERVADO">
      <formula>NOT(ISERROR(SEARCH("NÃO OBSERVADO",N25)))</formula>
    </cfRule>
  </conditionalFormatting>
  <conditionalFormatting sqref="K25">
    <cfRule type="containsText" dxfId="534" priority="448" operator="containsText" text="DOMINADO">
      <formula>NOT(ISERROR(SEARCH("DOMINADO",K25)))</formula>
    </cfRule>
    <cfRule type="containsText" dxfId="533" priority="449" operator="containsText" text="EMERGENTE">
      <formula>NOT(ISERROR(SEARCH("EMERGENTE",K25)))</formula>
    </cfRule>
    <cfRule type="containsText" dxfId="532" priority="450" operator="containsText" text="NÃO OBSERVADO">
      <formula>NOT(ISERROR(SEARCH("NÃO OBSERVADO",K25)))</formula>
    </cfRule>
  </conditionalFormatting>
  <conditionalFormatting sqref="N23:N24">
    <cfRule type="containsText" dxfId="531" priority="445" operator="containsText" text="DOMINADO">
      <formula>NOT(ISERROR(SEARCH("DOMINADO",N23)))</formula>
    </cfRule>
    <cfRule type="containsText" dxfId="530" priority="446" operator="containsText" text="EMERGENTE">
      <formula>NOT(ISERROR(SEARCH("EMERGENTE",N23)))</formula>
    </cfRule>
    <cfRule type="containsText" dxfId="529" priority="447" operator="containsText" text="NÃO OBSERVADO">
      <formula>NOT(ISERROR(SEARCH("NÃO OBSERVADO",N23)))</formula>
    </cfRule>
  </conditionalFormatting>
  <conditionalFormatting sqref="K14">
    <cfRule type="containsText" dxfId="528" priority="442" operator="containsText" text="DOMINADO">
      <formula>NOT(ISERROR(SEARCH("DOMINADO",K14)))</formula>
    </cfRule>
    <cfRule type="containsText" dxfId="527" priority="443" operator="containsText" text="EMERGENTE">
      <formula>NOT(ISERROR(SEARCH("EMERGENTE",K14)))</formula>
    </cfRule>
    <cfRule type="containsText" dxfId="526" priority="444" operator="containsText" text="NÃO OBSERVADO">
      <formula>NOT(ISERROR(SEARCH("NÃO OBSERVADO",K14)))</formula>
    </cfRule>
  </conditionalFormatting>
  <conditionalFormatting sqref="E14">
    <cfRule type="containsText" dxfId="525" priority="439" operator="containsText" text="DOMINADO">
      <formula>NOT(ISERROR(SEARCH("DOMINADO",E14)))</formula>
    </cfRule>
    <cfRule type="containsText" dxfId="524" priority="440" operator="containsText" text="EMERGENTE">
      <formula>NOT(ISERROR(SEARCH("EMERGENTE",E14)))</formula>
    </cfRule>
    <cfRule type="containsText" dxfId="523" priority="441" operator="containsText" text="NÃO OBSERVADO">
      <formula>NOT(ISERROR(SEARCH("NÃO OBSERVADO",E14)))</formula>
    </cfRule>
  </conditionalFormatting>
  <conditionalFormatting sqref="E20">
    <cfRule type="containsText" dxfId="522" priority="436" operator="containsText" text="DOMINADO">
      <formula>NOT(ISERROR(SEARCH("DOMINADO",E20)))</formula>
    </cfRule>
    <cfRule type="containsText" dxfId="521" priority="437" operator="containsText" text="EMERGENTE">
      <formula>NOT(ISERROR(SEARCH("EMERGENTE",E20)))</formula>
    </cfRule>
    <cfRule type="containsText" dxfId="520" priority="438" operator="containsText" text="NÃO OBSERVADO">
      <formula>NOT(ISERROR(SEARCH("NÃO OBSERVADO",E20)))</formula>
    </cfRule>
  </conditionalFormatting>
  <conditionalFormatting sqref="Q17:Q18">
    <cfRule type="containsText" dxfId="519" priority="433" operator="containsText" text="DOMINADO">
      <formula>NOT(ISERROR(SEARCH("DOMINADO",Q17)))</formula>
    </cfRule>
    <cfRule type="containsText" dxfId="518" priority="434" operator="containsText" text="EMERGENTE">
      <formula>NOT(ISERROR(SEARCH("EMERGENTE",Q17)))</formula>
    </cfRule>
    <cfRule type="containsText" dxfId="517" priority="435" operator="containsText" text="NÃO OBSERVADO">
      <formula>NOT(ISERROR(SEARCH("NÃO OBSERVADO",Q17)))</formula>
    </cfRule>
  </conditionalFormatting>
  <conditionalFormatting sqref="H18">
    <cfRule type="containsText" dxfId="516" priority="418" operator="containsText" text="DOMINADO">
      <formula>NOT(ISERROR(SEARCH("DOMINADO",H18)))</formula>
    </cfRule>
    <cfRule type="containsText" dxfId="515" priority="419" operator="containsText" text="EMERGENTE">
      <formula>NOT(ISERROR(SEARCH("EMERGENTE",H18)))</formula>
    </cfRule>
    <cfRule type="containsText" dxfId="514" priority="420" operator="containsText" text="NÃO OBSERVADO">
      <formula>NOT(ISERROR(SEARCH("NÃO OBSERVADO",H18)))</formula>
    </cfRule>
  </conditionalFormatting>
  <conditionalFormatting sqref="H20">
    <cfRule type="containsText" dxfId="513" priority="412" operator="containsText" text="DOMINADO">
      <formula>NOT(ISERROR(SEARCH("DOMINADO",H20)))</formula>
    </cfRule>
    <cfRule type="containsText" dxfId="512" priority="413" operator="containsText" text="EMERGENTE">
      <formula>NOT(ISERROR(SEARCH("EMERGENTE",H20)))</formula>
    </cfRule>
    <cfRule type="containsText" dxfId="511" priority="414" operator="containsText" text="NÃO OBSERVADO">
      <formula>NOT(ISERROR(SEARCH("NÃO OBSERVADO",H20)))</formula>
    </cfRule>
  </conditionalFormatting>
  <conditionalFormatting sqref="H26">
    <cfRule type="containsText" dxfId="510" priority="403" operator="containsText" text="DOMINADO">
      <formula>NOT(ISERROR(SEARCH("DOMINADO",H26)))</formula>
    </cfRule>
    <cfRule type="containsText" dxfId="509" priority="404" operator="containsText" text="EMERGENTE">
      <formula>NOT(ISERROR(SEARCH("EMERGENTE",H26)))</formula>
    </cfRule>
    <cfRule type="containsText" dxfId="508" priority="405" operator="containsText" text="NÃO OBSERVADO">
      <formula>NOT(ISERROR(SEARCH("NÃO OBSERVADO",H26)))</formula>
    </cfRule>
  </conditionalFormatting>
  <conditionalFormatting sqref="H25">
    <cfRule type="containsText" dxfId="507" priority="397" operator="containsText" text="DOMINADO">
      <formula>NOT(ISERROR(SEARCH("DOMINADO",H25)))</formula>
    </cfRule>
    <cfRule type="containsText" dxfId="506" priority="398" operator="containsText" text="EMERGENTE">
      <formula>NOT(ISERROR(SEARCH("EMERGENTE",H25)))</formula>
    </cfRule>
    <cfRule type="containsText" dxfId="505" priority="399" operator="containsText" text="NÃO OBSERVADO">
      <formula>NOT(ISERROR(SEARCH("NÃO OBSERVADO",H25)))</formula>
    </cfRule>
  </conditionalFormatting>
  <conditionalFormatting sqref="H14">
    <cfRule type="containsText" dxfId="504" priority="394" operator="containsText" text="DOMINADO">
      <formula>NOT(ISERROR(SEARCH("DOMINADO",H14)))</formula>
    </cfRule>
    <cfRule type="containsText" dxfId="503" priority="395" operator="containsText" text="EMERGENTE">
      <formula>NOT(ISERROR(SEARCH("EMERGENTE",H14)))</formula>
    </cfRule>
    <cfRule type="containsText" dxfId="502" priority="396" operator="containsText" text="NÃO OBSERVADO">
      <formula>NOT(ISERROR(SEARCH("NÃO OBSERVADO",H14)))</formula>
    </cfRule>
  </conditionalFormatting>
  <conditionalFormatting sqref="K8">
    <cfRule type="containsText" dxfId="501" priority="391" operator="containsText" text="DOMINADO">
      <formula>NOT(ISERROR(SEARCH("DOMINADO",K8)))</formula>
    </cfRule>
    <cfRule type="containsText" dxfId="500" priority="392" operator="containsText" text="EMERGENTE">
      <formula>NOT(ISERROR(SEARCH("EMERGENTE",K8)))</formula>
    </cfRule>
    <cfRule type="containsText" dxfId="499" priority="393" operator="containsText" text="NÃO OBSERVADO">
      <formula>NOT(ISERROR(SEARCH("NÃO OBSERVADO",K8)))</formula>
    </cfRule>
  </conditionalFormatting>
  <conditionalFormatting sqref="H8">
    <cfRule type="containsText" dxfId="498" priority="388" operator="containsText" text="DOMINADO">
      <formula>NOT(ISERROR(SEARCH("DOMINADO",H8)))</formula>
    </cfRule>
    <cfRule type="containsText" dxfId="497" priority="389" operator="containsText" text="EMERGENTE">
      <formula>NOT(ISERROR(SEARCH("EMERGENTE",H8)))</formula>
    </cfRule>
    <cfRule type="containsText" dxfId="496" priority="390" operator="containsText" text="NÃO OBSERVADO">
      <formula>NOT(ISERROR(SEARCH("NÃO OBSERVADO",H8)))</formula>
    </cfRule>
  </conditionalFormatting>
  <conditionalFormatting sqref="K13">
    <cfRule type="containsText" dxfId="495" priority="385" operator="containsText" text="DOMINADO">
      <formula>NOT(ISERROR(SEARCH("DOMINADO",K13)))</formula>
    </cfRule>
    <cfRule type="containsText" dxfId="494" priority="386" operator="containsText" text="EMERGENTE">
      <formula>NOT(ISERROR(SEARCH("EMERGENTE",K13)))</formula>
    </cfRule>
    <cfRule type="containsText" dxfId="493" priority="387" operator="containsText" text="NÃO OBSERVADO">
      <formula>NOT(ISERROR(SEARCH("NÃO OBSERVADO",K13)))</formula>
    </cfRule>
  </conditionalFormatting>
  <conditionalFormatting sqref="K19">
    <cfRule type="containsText" dxfId="492" priority="382" operator="containsText" text="DOMINADO">
      <formula>NOT(ISERROR(SEARCH("DOMINADO",K19)))</formula>
    </cfRule>
    <cfRule type="containsText" dxfId="491" priority="383" operator="containsText" text="EMERGENTE">
      <formula>NOT(ISERROR(SEARCH("EMERGENTE",K19)))</formula>
    </cfRule>
    <cfRule type="containsText" dxfId="490" priority="384" operator="containsText" text="NÃO OBSERVADO">
      <formula>NOT(ISERROR(SEARCH("NÃO OBSERVADO",K19)))</formula>
    </cfRule>
  </conditionalFormatting>
  <conditionalFormatting sqref="H19">
    <cfRule type="containsText" dxfId="489" priority="379" operator="containsText" text="DOMINADO">
      <formula>NOT(ISERROR(SEARCH("DOMINADO",H19)))</formula>
    </cfRule>
    <cfRule type="containsText" dxfId="488" priority="380" operator="containsText" text="EMERGENTE">
      <formula>NOT(ISERROR(SEARCH("EMERGENTE",H19)))</formula>
    </cfRule>
    <cfRule type="containsText" dxfId="487" priority="381" operator="containsText" text="NÃO OBSERVADO">
      <formula>NOT(ISERROR(SEARCH("NÃO OBSERVADO",H19)))</formula>
    </cfRule>
  </conditionalFormatting>
  <conditionalFormatting sqref="K24">
    <cfRule type="containsText" dxfId="486" priority="376" operator="containsText" text="DOMINADO">
      <formula>NOT(ISERROR(SEARCH("DOMINADO",K24)))</formula>
    </cfRule>
    <cfRule type="containsText" dxfId="485" priority="377" operator="containsText" text="EMERGENTE">
      <formula>NOT(ISERROR(SEARCH("EMERGENTE",K24)))</formula>
    </cfRule>
    <cfRule type="containsText" dxfId="484" priority="378" operator="containsText" text="NÃO OBSERVADO">
      <formula>NOT(ISERROR(SEARCH("NÃO OBSERVADO",K24)))</formula>
    </cfRule>
  </conditionalFormatting>
  <conditionalFormatting sqref="N30 Q30">
    <cfRule type="containsText" dxfId="483" priority="373" operator="containsText" text="DOMINADO">
      <formula>NOT(ISERROR(SEARCH("DOMINADO",N30)))</formula>
    </cfRule>
    <cfRule type="containsText" dxfId="482" priority="374" operator="containsText" text="EMERGENTE">
      <formula>NOT(ISERROR(SEARCH("EMERGENTE",N30)))</formula>
    </cfRule>
    <cfRule type="containsText" dxfId="481" priority="375" operator="containsText" text="NÃO OBSERVADO">
      <formula>NOT(ISERROR(SEARCH("NÃO OBSERVADO",N30)))</formula>
    </cfRule>
  </conditionalFormatting>
  <conditionalFormatting sqref="K30">
    <cfRule type="containsText" dxfId="480" priority="355" operator="containsText" text="DOMINADO">
      <formula>NOT(ISERROR(SEARCH("DOMINADO",K30)))</formula>
    </cfRule>
    <cfRule type="containsText" dxfId="479" priority="356" operator="containsText" text="EMERGENTE">
      <formula>NOT(ISERROR(SEARCH("EMERGENTE",K30)))</formula>
    </cfRule>
    <cfRule type="containsText" dxfId="478" priority="357" operator="containsText" text="NÃO OBSERVADO">
      <formula>NOT(ISERROR(SEARCH("NÃO OBSERVADO",K30)))</formula>
    </cfRule>
  </conditionalFormatting>
  <conditionalFormatting sqref="E30">
    <cfRule type="containsText" dxfId="477" priority="343" operator="containsText" text="DOMINADO">
      <formula>NOT(ISERROR(SEARCH("DOMINADO",E30)))</formula>
    </cfRule>
    <cfRule type="containsText" dxfId="476" priority="344" operator="containsText" text="EMERGENTE">
      <formula>NOT(ISERROR(SEARCH("EMERGENTE",E30)))</formula>
    </cfRule>
    <cfRule type="containsText" dxfId="475" priority="345" operator="containsText" text="NÃO OBSERVADO">
      <formula>NOT(ISERROR(SEARCH("NÃO OBSERVADO",E30)))</formula>
    </cfRule>
  </conditionalFormatting>
  <conditionalFormatting sqref="H30">
    <cfRule type="containsText" dxfId="474" priority="331" operator="containsText" text="DOMINADO">
      <formula>NOT(ISERROR(SEARCH("DOMINADO",H30)))</formula>
    </cfRule>
    <cfRule type="containsText" dxfId="473" priority="332" operator="containsText" text="EMERGENTE">
      <formula>NOT(ISERROR(SEARCH("EMERGENTE",H30)))</formula>
    </cfRule>
    <cfRule type="containsText" dxfId="472" priority="333" operator="containsText" text="NÃO OBSERVADO">
      <formula>NOT(ISERROR(SEARCH("NÃO OBSERVADO",H30)))</formula>
    </cfRule>
  </conditionalFormatting>
  <conditionalFormatting sqref="K29">
    <cfRule type="containsText" dxfId="471" priority="328" operator="containsText" text="DOMINADO">
      <formula>NOT(ISERROR(SEARCH("DOMINADO",K29)))</formula>
    </cfRule>
    <cfRule type="containsText" dxfId="470" priority="329" operator="containsText" text="EMERGENTE">
      <formula>NOT(ISERROR(SEARCH("EMERGENTE",K29)))</formula>
    </cfRule>
    <cfRule type="containsText" dxfId="469" priority="330" operator="containsText" text="NÃO OBSERVADO">
      <formula>NOT(ISERROR(SEARCH("NÃO OBSERVADO",K29)))</formula>
    </cfRule>
  </conditionalFormatting>
  <conditionalFormatting sqref="K28">
    <cfRule type="containsText" dxfId="468" priority="319" operator="containsText" text="DOMINADO">
      <formula>NOT(ISERROR(SEARCH("DOMINADO",K28)))</formula>
    </cfRule>
    <cfRule type="containsText" dxfId="467" priority="320" operator="containsText" text="EMERGENTE">
      <formula>NOT(ISERROR(SEARCH("EMERGENTE",K28)))</formula>
    </cfRule>
    <cfRule type="containsText" dxfId="466" priority="321" operator="containsText" text="NÃO OBSERVADO">
      <formula>NOT(ISERROR(SEARCH("NÃO OBSERVADO",K28)))</formula>
    </cfRule>
  </conditionalFormatting>
  <conditionalFormatting sqref="N35 Q35 N40 Q40">
    <cfRule type="containsText" dxfId="465" priority="316" operator="containsText" text="DOMINADO">
      <formula>NOT(ISERROR(SEARCH("DOMINADO",N35)))</formula>
    </cfRule>
    <cfRule type="containsText" dxfId="464" priority="317" operator="containsText" text="EMERGENTE">
      <formula>NOT(ISERROR(SEARCH("EMERGENTE",N35)))</formula>
    </cfRule>
    <cfRule type="containsText" dxfId="463" priority="318" operator="containsText" text="NÃO OBSERVADO">
      <formula>NOT(ISERROR(SEARCH("NÃO OBSERVADO",N35)))</formula>
    </cfRule>
  </conditionalFormatting>
  <conditionalFormatting sqref="N33:N34">
    <cfRule type="containsText" dxfId="462" priority="289" operator="containsText" text="DOMINADO">
      <formula>NOT(ISERROR(SEARCH("DOMINADO",N33)))</formula>
    </cfRule>
    <cfRule type="containsText" dxfId="461" priority="290" operator="containsText" text="EMERGENTE">
      <formula>NOT(ISERROR(SEARCH("EMERGENTE",N33)))</formula>
    </cfRule>
    <cfRule type="containsText" dxfId="460" priority="291" operator="containsText" text="NÃO OBSERVADO">
      <formula>NOT(ISERROR(SEARCH("NÃO OBSERVADO",N33)))</formula>
    </cfRule>
  </conditionalFormatting>
  <conditionalFormatting sqref="E35 E40">
    <cfRule type="containsText" dxfId="459" priority="286" operator="containsText" text="DOMINADO">
      <formula>NOT(ISERROR(SEARCH("DOMINADO",E35)))</formula>
    </cfRule>
    <cfRule type="containsText" dxfId="458" priority="287" operator="containsText" text="EMERGENTE">
      <formula>NOT(ISERROR(SEARCH("EMERGENTE",E35)))</formula>
    </cfRule>
    <cfRule type="containsText" dxfId="457" priority="288" operator="containsText" text="NÃO OBSERVADO">
      <formula>NOT(ISERROR(SEARCH("NÃO OBSERVADO",E35)))</formula>
    </cfRule>
  </conditionalFormatting>
  <conditionalFormatting sqref="E34">
    <cfRule type="containsText" dxfId="456" priority="265" operator="containsText" text="DOMINADO">
      <formula>NOT(ISERROR(SEARCH("DOMINADO",E34)))</formula>
    </cfRule>
    <cfRule type="containsText" dxfId="455" priority="266" operator="containsText" text="EMERGENTE">
      <formula>NOT(ISERROR(SEARCH("EMERGENTE",E34)))</formula>
    </cfRule>
    <cfRule type="containsText" dxfId="454" priority="267" operator="containsText" text="NÃO OBSERVADO">
      <formula>NOT(ISERROR(SEARCH("NÃO OBSERVADO",E34)))</formula>
    </cfRule>
  </conditionalFormatting>
  <conditionalFormatting sqref="K35 K40">
    <cfRule type="containsText" dxfId="453" priority="262" operator="containsText" text="DOMINADO">
      <formula>NOT(ISERROR(SEARCH("DOMINADO",K35)))</formula>
    </cfRule>
    <cfRule type="containsText" dxfId="452" priority="263" operator="containsText" text="EMERGENTE">
      <formula>NOT(ISERROR(SEARCH("EMERGENTE",K35)))</formula>
    </cfRule>
    <cfRule type="containsText" dxfId="451" priority="264" operator="containsText" text="NÃO OBSERVADO">
      <formula>NOT(ISERROR(SEARCH("NÃO OBSERVADO",K35)))</formula>
    </cfRule>
  </conditionalFormatting>
  <conditionalFormatting sqref="H35 H40">
    <cfRule type="containsText" dxfId="450" priority="259" operator="containsText" text="DOMINADO">
      <formula>NOT(ISERROR(SEARCH("DOMINADO",H35)))</formula>
    </cfRule>
    <cfRule type="containsText" dxfId="449" priority="260" operator="containsText" text="EMERGENTE">
      <formula>NOT(ISERROR(SEARCH("EMERGENTE",H35)))</formula>
    </cfRule>
    <cfRule type="containsText" dxfId="448" priority="261" operator="containsText" text="NÃO OBSERVADO">
      <formula>NOT(ISERROR(SEARCH("NÃO OBSERVADO",H35)))</formula>
    </cfRule>
  </conditionalFormatting>
  <conditionalFormatting sqref="K34">
    <cfRule type="containsText" dxfId="447" priority="256" operator="containsText" text="DOMINADO">
      <formula>NOT(ISERROR(SEARCH("DOMINADO",K34)))</formula>
    </cfRule>
    <cfRule type="containsText" dxfId="446" priority="257" operator="containsText" text="EMERGENTE">
      <formula>NOT(ISERROR(SEARCH("EMERGENTE",K34)))</formula>
    </cfRule>
    <cfRule type="containsText" dxfId="445" priority="258" operator="containsText" text="NÃO OBSERVADO">
      <formula>NOT(ISERROR(SEARCH("NÃO OBSERVADO",K34)))</formula>
    </cfRule>
  </conditionalFormatting>
  <conditionalFormatting sqref="H32:H34">
    <cfRule type="containsText" dxfId="444" priority="253" operator="containsText" text="DOMINADO">
      <formula>NOT(ISERROR(SEARCH("DOMINADO",H32)))</formula>
    </cfRule>
    <cfRule type="containsText" dxfId="443" priority="254" operator="containsText" text="EMERGENTE">
      <formula>NOT(ISERROR(SEARCH("EMERGENTE",H32)))</formula>
    </cfRule>
    <cfRule type="containsText" dxfId="442" priority="255" operator="containsText" text="NÃO OBSERVADO">
      <formula>NOT(ISERROR(SEARCH("NÃO OBSERVADO",H32)))</formula>
    </cfRule>
  </conditionalFormatting>
  <conditionalFormatting sqref="K32:K33">
    <cfRule type="containsText" dxfId="441" priority="250" operator="containsText" text="DOMINADO">
      <formula>NOT(ISERROR(SEARCH("DOMINADO",K32)))</formula>
    </cfRule>
    <cfRule type="containsText" dxfId="440" priority="251" operator="containsText" text="EMERGENTE">
      <formula>NOT(ISERROR(SEARCH("EMERGENTE",K32)))</formula>
    </cfRule>
    <cfRule type="containsText" dxfId="439" priority="252" operator="containsText" text="NÃO OBSERVADO">
      <formula>NOT(ISERROR(SEARCH("NÃO OBSERVADO",K32)))</formula>
    </cfRule>
  </conditionalFormatting>
  <conditionalFormatting sqref="N38:N39">
    <cfRule type="containsText" dxfId="438" priority="235" operator="containsText" text="DOMINADO">
      <formula>NOT(ISERROR(SEARCH("DOMINADO",N38)))</formula>
    </cfRule>
    <cfRule type="containsText" dxfId="437" priority="236" operator="containsText" text="EMERGENTE">
      <formula>NOT(ISERROR(SEARCH("EMERGENTE",N38)))</formula>
    </cfRule>
    <cfRule type="containsText" dxfId="436" priority="237" operator="containsText" text="NÃO OBSERVADO">
      <formula>NOT(ISERROR(SEARCH("NÃO OBSERVADO",N38)))</formula>
    </cfRule>
  </conditionalFormatting>
  <conditionalFormatting sqref="E37:E39">
    <cfRule type="containsText" dxfId="435" priority="232" operator="containsText" text="DOMINADO">
      <formula>NOT(ISERROR(SEARCH("DOMINADO",E37)))</formula>
    </cfRule>
    <cfRule type="containsText" dxfId="434" priority="233" operator="containsText" text="EMERGENTE">
      <formula>NOT(ISERROR(SEARCH("EMERGENTE",E37)))</formula>
    </cfRule>
    <cfRule type="containsText" dxfId="433" priority="234" operator="containsText" text="NÃO OBSERVADO">
      <formula>NOT(ISERROR(SEARCH("NÃO OBSERVADO",E37)))</formula>
    </cfRule>
  </conditionalFormatting>
  <conditionalFormatting sqref="K39">
    <cfRule type="containsText" dxfId="432" priority="229" operator="containsText" text="DOMINADO">
      <formula>NOT(ISERROR(SEARCH("DOMINADO",K39)))</formula>
    </cfRule>
    <cfRule type="containsText" dxfId="431" priority="230" operator="containsText" text="EMERGENTE">
      <formula>NOT(ISERROR(SEARCH("EMERGENTE",K39)))</formula>
    </cfRule>
    <cfRule type="containsText" dxfId="430" priority="231" operator="containsText" text="NÃO OBSERVADO">
      <formula>NOT(ISERROR(SEARCH("NÃO OBSERVADO",K39)))</formula>
    </cfRule>
  </conditionalFormatting>
  <conditionalFormatting sqref="H39">
    <cfRule type="containsText" dxfId="429" priority="226" operator="containsText" text="DOMINADO">
      <formula>NOT(ISERROR(SEARCH("DOMINADO",H39)))</formula>
    </cfRule>
    <cfRule type="containsText" dxfId="428" priority="227" operator="containsText" text="EMERGENTE">
      <formula>NOT(ISERROR(SEARCH("EMERGENTE",H39)))</formula>
    </cfRule>
    <cfRule type="containsText" dxfId="427" priority="228" operator="containsText" text="NÃO OBSERVADO">
      <formula>NOT(ISERROR(SEARCH("NÃO OBSERVADO",H39)))</formula>
    </cfRule>
  </conditionalFormatting>
  <conditionalFormatting sqref="K38">
    <cfRule type="containsText" dxfId="426" priority="223" operator="containsText" text="DOMINADO">
      <formula>NOT(ISERROR(SEARCH("DOMINADO",K38)))</formula>
    </cfRule>
    <cfRule type="containsText" dxfId="425" priority="224" operator="containsText" text="EMERGENTE">
      <formula>NOT(ISERROR(SEARCH("EMERGENTE",K38)))</formula>
    </cfRule>
    <cfRule type="containsText" dxfId="424" priority="225" operator="containsText" text="NÃO OBSERVADO">
      <formula>NOT(ISERROR(SEARCH("NÃO OBSERVADO",K38)))</formula>
    </cfRule>
  </conditionalFormatting>
  <conditionalFormatting sqref="N44 Q44">
    <cfRule type="containsText" dxfId="423" priority="217" operator="containsText" text="DOMINADO">
      <formula>NOT(ISERROR(SEARCH("DOMINADO",N44)))</formula>
    </cfRule>
    <cfRule type="containsText" dxfId="422" priority="218" operator="containsText" text="EMERGENTE">
      <formula>NOT(ISERROR(SEARCH("EMERGENTE",N44)))</formula>
    </cfRule>
    <cfRule type="containsText" dxfId="421" priority="219" operator="containsText" text="NÃO OBSERVADO">
      <formula>NOT(ISERROR(SEARCH("NÃO OBSERVADO",N44)))</formula>
    </cfRule>
  </conditionalFormatting>
  <conditionalFormatting sqref="K44">
    <cfRule type="containsText" dxfId="420" priority="205" operator="containsText" text="DOMINADO">
      <formula>NOT(ISERROR(SEARCH("DOMINADO",K44)))</formula>
    </cfRule>
    <cfRule type="containsText" dxfId="419" priority="206" operator="containsText" text="EMERGENTE">
      <formula>NOT(ISERROR(SEARCH("EMERGENTE",K44)))</formula>
    </cfRule>
    <cfRule type="containsText" dxfId="418" priority="207" operator="containsText" text="NÃO OBSERVADO">
      <formula>NOT(ISERROR(SEARCH("NÃO OBSERVADO",K44)))</formula>
    </cfRule>
  </conditionalFormatting>
  <conditionalFormatting sqref="N43">
    <cfRule type="containsText" dxfId="417" priority="199" operator="containsText" text="DOMINADO">
      <formula>NOT(ISERROR(SEARCH("DOMINADO",N43)))</formula>
    </cfRule>
    <cfRule type="containsText" dxfId="416" priority="200" operator="containsText" text="EMERGENTE">
      <formula>NOT(ISERROR(SEARCH("EMERGENTE",N43)))</formula>
    </cfRule>
    <cfRule type="containsText" dxfId="415" priority="201" operator="containsText" text="NÃO OBSERVADO">
      <formula>NOT(ISERROR(SEARCH("NÃO OBSERVADO",N43)))</formula>
    </cfRule>
  </conditionalFormatting>
  <conditionalFormatting sqref="E44">
    <cfRule type="containsText" dxfId="414" priority="196" operator="containsText" text="DOMINADO">
      <formula>NOT(ISERROR(SEARCH("DOMINADO",E44)))</formula>
    </cfRule>
    <cfRule type="containsText" dxfId="413" priority="197" operator="containsText" text="EMERGENTE">
      <formula>NOT(ISERROR(SEARCH("EMERGENTE",E44)))</formula>
    </cfRule>
    <cfRule type="containsText" dxfId="412" priority="198" operator="containsText" text="NÃO OBSERVADO">
      <formula>NOT(ISERROR(SEARCH("NÃO OBSERVADO",E44)))</formula>
    </cfRule>
  </conditionalFormatting>
  <conditionalFormatting sqref="H44">
    <cfRule type="containsText" dxfId="411" priority="193" operator="containsText" text="DOMINADO">
      <formula>NOT(ISERROR(SEARCH("DOMINADO",H44)))</formula>
    </cfRule>
    <cfRule type="containsText" dxfId="410" priority="194" operator="containsText" text="EMERGENTE">
      <formula>NOT(ISERROR(SEARCH("EMERGENTE",H44)))</formula>
    </cfRule>
    <cfRule type="containsText" dxfId="409" priority="195" operator="containsText" text="NÃO OBSERVADO">
      <formula>NOT(ISERROR(SEARCH("NÃO OBSERVADO",H44)))</formula>
    </cfRule>
  </conditionalFormatting>
  <conditionalFormatting sqref="K43">
    <cfRule type="containsText" dxfId="408" priority="181" operator="containsText" text="DOMINADO">
      <formula>NOT(ISERROR(SEARCH("DOMINADO",K43)))</formula>
    </cfRule>
    <cfRule type="containsText" dxfId="407" priority="182" operator="containsText" text="EMERGENTE">
      <formula>NOT(ISERROR(SEARCH("EMERGENTE",K43)))</formula>
    </cfRule>
    <cfRule type="containsText" dxfId="406" priority="183" operator="containsText" text="NÃO OBSERVADO">
      <formula>NOT(ISERROR(SEARCH("NÃO OBSERVADO",K43)))</formula>
    </cfRule>
  </conditionalFormatting>
  <conditionalFormatting sqref="E42:E43">
    <cfRule type="containsText" dxfId="405" priority="157" operator="containsText" text="DOMINADO">
      <formula>NOT(ISERROR(SEARCH("DOMINADO",E42)))</formula>
    </cfRule>
    <cfRule type="containsText" dxfId="404" priority="158" operator="containsText" text="EMERGENTE">
      <formula>NOT(ISERROR(SEARCH("EMERGENTE",E42)))</formula>
    </cfRule>
    <cfRule type="containsText" dxfId="403" priority="159" operator="containsText" text="NÃO OBSERVADO">
      <formula>NOT(ISERROR(SEARCH("NÃO OBSERVADO",E42)))</formula>
    </cfRule>
  </conditionalFormatting>
  <conditionalFormatting sqref="E18">
    <cfRule type="containsText" dxfId="402" priority="145" operator="containsText" text="DOMINADO">
      <formula>NOT(ISERROR(SEARCH("DOMINADO",E18)))</formula>
    </cfRule>
    <cfRule type="containsText" dxfId="401" priority="146" operator="containsText" text="EMERGENTE">
      <formula>NOT(ISERROR(SEARCH("EMERGENTE",E18)))</formula>
    </cfRule>
    <cfRule type="containsText" dxfId="400" priority="147" operator="containsText" text="NÃO OBSERVADO">
      <formula>NOT(ISERROR(SEARCH("NÃO OBSERVADO",E18)))</formula>
    </cfRule>
  </conditionalFormatting>
  <conditionalFormatting sqref="Q25">
    <cfRule type="containsText" dxfId="399" priority="142" operator="containsText" text="DOMINADO">
      <formula>NOT(ISERROR(SEARCH("DOMINADO",Q25)))</formula>
    </cfRule>
    <cfRule type="containsText" dxfId="398" priority="143" operator="containsText" text="EMERGENTE">
      <formula>NOT(ISERROR(SEARCH("EMERGENTE",Q25)))</formula>
    </cfRule>
    <cfRule type="containsText" dxfId="397" priority="144" operator="containsText" text="NÃO OBSERVADO">
      <formula>NOT(ISERROR(SEARCH("NÃO OBSERVADO",Q25)))</formula>
    </cfRule>
  </conditionalFormatting>
  <conditionalFormatting sqref="Q5 N5 K5:K7 H5:H7 E11:E13 H11:H13 K11:K12 N11 Q11:Q13 E16:E17 E19 H16:H17 K16:K17 N16 Q16 E22:E25 H22:H24 K22:K23 N22 Q22:Q24 E28:E29 E32:E33 N28 N32 Q28:Q29 Q32:Q34 H37:H38 H42:H43 K37 K42 N37 N42 Q37:Q39 Q42:Q43">
    <cfRule type="containsText" dxfId="396" priority="7" operator="containsText" text="DOMINADO">
      <formula>NOT(ISERROR(SEARCH("DOMINADO",E5)))</formula>
    </cfRule>
    <cfRule type="containsText" dxfId="395" priority="8" operator="containsText" text="EMERGENTE">
      <formula>NOT(ISERROR(SEARCH("EMERGENTE",E5)))</formula>
    </cfRule>
    <cfRule type="containsText" dxfId="394" priority="9" operator="containsText" text="NÃO OBSERVADO">
      <formula>NOT(ISERROR(SEARCH("NÃO OBSERVADO",E5)))</formula>
    </cfRule>
  </conditionalFormatting>
  <conditionalFormatting sqref="E5:E8">
    <cfRule type="containsText" dxfId="393" priority="1" operator="containsText" text="DOMINADO">
      <formula>NOT(ISERROR(SEARCH("DOMINADO",E5)))</formula>
    </cfRule>
    <cfRule type="containsText" dxfId="392" priority="2" operator="containsText" text="EMERGENTE">
      <formula>NOT(ISERROR(SEARCH("EMERGENTE",E5)))</formula>
    </cfRule>
    <cfRule type="containsText" dxfId="391" priority="3" operator="containsText" text="NÃO OBSERVADO">
      <formula>NOT(ISERROR(SEARCH("NÃO OBSERVADO",E5)))</formula>
    </cfRule>
  </conditionalFormatting>
  <dataValidations count="1">
    <dataValidation type="list" allowBlank="1" showInputMessage="1" showErrorMessage="1" sqref="V4:V7 N42 H11:H13 Q42:Q43 N5 K5:K7 Q28:Q29 K16:K18 H5:H7 E16:E19 Q16 E11:E13 N28 Q11:Q13 K11:K12 H16:H18 H37:H38 Q5 N11 E22:E26 Q22:Q24 N32 N37 K22:K23 Q32:Q34 K37 E32:E33 H42:H43 Q37:Q39 H22:H24 K42 N22 N16 E28:E29 E5:E8" xr:uid="{ECCC0150-A594-47A9-B8C5-8E6D8132EB1A}">
      <formula1>$V$4:$V$6</formula1>
    </dataValidation>
  </dataValidations>
  <pageMargins left="0.23622047244094491" right="0.23622047244094491" top="0.35433070866141736" bottom="0.15748031496062992" header="0.31496062992125984" footer="0.31496062992125984"/>
  <pageSetup paperSize="9" scale="71" fitToHeight="0" orientation="landscape" r:id="rId1"/>
  <rowBreaks count="1" manualBreakCount="1">
    <brk id="30"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F29CD-4EB3-49EF-A8A5-9B7A30B01002}">
  <sheetPr codeName="Planilha5"/>
  <dimension ref="B1:V60"/>
  <sheetViews>
    <sheetView showGridLines="0" workbookViewId="0">
      <selection activeCell="H5" sqref="H5"/>
    </sheetView>
  </sheetViews>
  <sheetFormatPr defaultColWidth="9.140625" defaultRowHeight="14.25" x14ac:dyDescent="0.2"/>
  <cols>
    <col min="1" max="1" width="2" style="2" customWidth="1"/>
    <col min="2" max="2" width="10.140625" style="2" customWidth="1"/>
    <col min="3" max="3" width="37.28515625" style="2" customWidth="1"/>
    <col min="4" max="4" width="0.85546875" style="62" customWidth="1"/>
    <col min="5" max="5" width="7.42578125" style="3" customWidth="1"/>
    <col min="6" max="6" width="32.42578125" style="2" customWidth="1"/>
    <col min="7" max="7" width="0.85546875" style="72" customWidth="1"/>
    <col min="8" max="8" width="7.42578125" style="2" customWidth="1"/>
    <col min="9" max="9" width="45.140625" style="2" customWidth="1"/>
    <col min="10" max="10" width="1.85546875" style="2" customWidth="1"/>
    <col min="11" max="12" width="9.140625" style="2"/>
    <col min="13" max="13" width="13.7109375" style="155" customWidth="1"/>
    <col min="14" max="21" width="9.140625" style="2"/>
    <col min="22" max="22" width="13.7109375" style="1" customWidth="1"/>
    <col min="23" max="16384" width="9.140625" style="2"/>
  </cols>
  <sheetData>
    <row r="1" spans="2:22" ht="38.25" customHeight="1" x14ac:dyDescent="0.2">
      <c r="B1" s="250"/>
      <c r="C1" s="251"/>
      <c r="D1" s="251"/>
      <c r="E1" s="251"/>
      <c r="F1" s="251"/>
      <c r="G1" s="251"/>
      <c r="H1" s="251"/>
      <c r="I1" s="252"/>
    </row>
    <row r="2" spans="2:22" ht="66.75" customHeight="1" x14ac:dyDescent="0.2">
      <c r="B2" s="253"/>
      <c r="C2" s="254"/>
      <c r="D2" s="254"/>
      <c r="E2" s="254"/>
      <c r="F2" s="254"/>
      <c r="G2" s="254"/>
      <c r="H2" s="254"/>
      <c r="I2" s="255"/>
      <c r="J2" s="137"/>
      <c r="K2" s="137"/>
      <c r="L2" s="137"/>
      <c r="N2" s="137"/>
    </row>
    <row r="3" spans="2:22" ht="48" customHeight="1" x14ac:dyDescent="0.2">
      <c r="B3" s="28" t="s">
        <v>158</v>
      </c>
      <c r="C3" s="28" t="s">
        <v>358</v>
      </c>
      <c r="D3" s="212" t="s">
        <v>160</v>
      </c>
      <c r="E3" s="212"/>
      <c r="F3" s="212"/>
      <c r="G3" s="212" t="s">
        <v>161</v>
      </c>
      <c r="H3" s="212"/>
      <c r="I3" s="212"/>
      <c r="J3" s="137"/>
      <c r="K3" s="137"/>
      <c r="L3" s="137"/>
      <c r="M3" s="155" t="s">
        <v>8</v>
      </c>
      <c r="N3" s="137"/>
      <c r="V3" s="48" t="s">
        <v>8</v>
      </c>
    </row>
    <row r="4" spans="2:22" ht="6.75" customHeight="1" thickBot="1" x14ac:dyDescent="0.25">
      <c r="B4" s="213" t="s">
        <v>101</v>
      </c>
      <c r="C4" s="256" t="s">
        <v>162</v>
      </c>
      <c r="D4" s="96"/>
      <c r="E4" s="114"/>
      <c r="F4" s="115"/>
      <c r="G4" s="123"/>
      <c r="H4" s="99"/>
      <c r="I4" s="98"/>
      <c r="J4" s="137"/>
      <c r="K4" s="137"/>
      <c r="L4" s="137"/>
      <c r="M4" s="156" t="s">
        <v>5</v>
      </c>
      <c r="N4" s="137"/>
      <c r="V4" s="49" t="s">
        <v>5</v>
      </c>
    </row>
    <row r="5" spans="2:22" ht="25.5" customHeight="1" thickBot="1" x14ac:dyDescent="0.25">
      <c r="B5" s="214"/>
      <c r="C5" s="257"/>
      <c r="D5" s="110"/>
      <c r="E5" s="87" t="s">
        <v>5</v>
      </c>
      <c r="F5" s="111" t="s">
        <v>164</v>
      </c>
      <c r="G5" s="127"/>
      <c r="H5" s="87" t="s">
        <v>5</v>
      </c>
      <c r="I5" s="88" t="s">
        <v>165</v>
      </c>
      <c r="J5" s="137"/>
      <c r="K5" s="137"/>
      <c r="L5" s="137"/>
      <c r="M5" s="157" t="s">
        <v>6</v>
      </c>
      <c r="N5" s="137"/>
      <c r="V5" s="50" t="s">
        <v>6</v>
      </c>
    </row>
    <row r="6" spans="2:22" ht="25.5" customHeight="1" thickBot="1" x14ac:dyDescent="0.25">
      <c r="B6" s="214"/>
      <c r="C6" s="257"/>
      <c r="D6" s="68"/>
      <c r="E6" s="18"/>
      <c r="F6" s="20"/>
      <c r="G6" s="106"/>
      <c r="H6" s="87" t="s">
        <v>5</v>
      </c>
      <c r="I6" s="20" t="s">
        <v>166</v>
      </c>
      <c r="J6" s="137"/>
      <c r="K6" s="137"/>
      <c r="L6" s="137"/>
      <c r="M6" s="158" t="s">
        <v>7</v>
      </c>
      <c r="N6" s="137"/>
      <c r="V6" s="51" t="s">
        <v>7</v>
      </c>
    </row>
    <row r="7" spans="2:22" ht="25.5" customHeight="1" thickBot="1" x14ac:dyDescent="0.25">
      <c r="B7" s="214"/>
      <c r="C7" s="257"/>
      <c r="D7" s="118"/>
      <c r="E7" s="111"/>
      <c r="F7" s="88"/>
      <c r="G7" s="127"/>
      <c r="H7" s="87" t="s">
        <v>5</v>
      </c>
      <c r="I7" s="88" t="s">
        <v>112</v>
      </c>
      <c r="J7" s="137"/>
      <c r="K7" s="137"/>
      <c r="L7" s="137"/>
      <c r="N7" s="137"/>
      <c r="V7" s="51"/>
    </row>
    <row r="8" spans="2:22" ht="6" customHeight="1" x14ac:dyDescent="0.2">
      <c r="B8" s="46"/>
      <c r="C8" s="258"/>
      <c r="D8" s="100"/>
      <c r="E8" s="119"/>
      <c r="F8" s="119"/>
      <c r="G8" s="124"/>
      <c r="H8" s="119"/>
      <c r="I8" s="102"/>
      <c r="J8" s="137"/>
      <c r="K8" s="137"/>
      <c r="L8" s="137"/>
      <c r="N8" s="137"/>
      <c r="V8" s="48"/>
    </row>
    <row r="9" spans="2:22" ht="8.25" customHeight="1" thickBot="1" x14ac:dyDescent="0.25">
      <c r="B9" s="213" t="s">
        <v>102</v>
      </c>
      <c r="C9" s="256" t="s">
        <v>392</v>
      </c>
      <c r="D9" s="59"/>
      <c r="E9" s="57"/>
      <c r="F9" s="5"/>
      <c r="G9" s="70"/>
      <c r="H9" s="7"/>
      <c r="I9" s="35"/>
      <c r="J9" s="137"/>
      <c r="K9" s="137"/>
      <c r="L9" s="137"/>
      <c r="N9" s="137"/>
      <c r="V9" s="2"/>
    </row>
    <row r="10" spans="2:22" ht="25.5" customHeight="1" thickBot="1" x14ac:dyDescent="0.25">
      <c r="B10" s="214"/>
      <c r="C10" s="257"/>
      <c r="E10" s="87" t="s">
        <v>5</v>
      </c>
      <c r="F10" s="18" t="s">
        <v>163</v>
      </c>
      <c r="G10" s="68">
        <f>IF('IV - CONVENCIONAL '!H10="não observado",1,IF('IV - CONVENCIONAL '!H10="emergente",2,IF('IV - CONVENCIONAL '!H10="dominado",3,0)))</f>
        <v>1</v>
      </c>
      <c r="H10" s="87" t="s">
        <v>5</v>
      </c>
      <c r="I10" s="20" t="s">
        <v>167</v>
      </c>
      <c r="J10" s="137"/>
      <c r="K10" s="137"/>
      <c r="L10" s="137"/>
      <c r="N10" s="137"/>
      <c r="V10" s="2"/>
    </row>
    <row r="11" spans="2:22" ht="39" thickBot="1" x14ac:dyDescent="0.25">
      <c r="B11" s="214"/>
      <c r="C11" s="257"/>
      <c r="D11" s="118"/>
      <c r="E11" s="111"/>
      <c r="F11" s="88"/>
      <c r="G11" s="118">
        <f>IF('IV - CONVENCIONAL '!H11="não observado",1,IF('IV - CONVENCIONAL '!H11="emergente",2,IF('IV - CONVENCIONAL '!H11="dominado",3,0)))</f>
        <v>1</v>
      </c>
      <c r="H11" s="87" t="s">
        <v>5</v>
      </c>
      <c r="I11" s="88" t="s">
        <v>168</v>
      </c>
      <c r="V11" s="2"/>
    </row>
    <row r="12" spans="2:22" ht="25.5" customHeight="1" thickBot="1" x14ac:dyDescent="0.25">
      <c r="B12" s="214"/>
      <c r="C12" s="257"/>
      <c r="D12" s="68"/>
      <c r="E12" s="18"/>
      <c r="F12" s="20"/>
      <c r="G12" s="68"/>
      <c r="H12" s="87" t="s">
        <v>5</v>
      </c>
      <c r="I12" s="20" t="s">
        <v>169</v>
      </c>
      <c r="V12" s="2"/>
    </row>
    <row r="13" spans="2:22" ht="9" customHeight="1" x14ac:dyDescent="0.2">
      <c r="B13" s="46"/>
      <c r="C13" s="258"/>
      <c r="D13" s="61"/>
      <c r="E13" s="19"/>
      <c r="F13" s="19"/>
      <c r="G13" s="71"/>
      <c r="H13" s="19"/>
      <c r="I13" s="21"/>
      <c r="V13" s="2"/>
    </row>
    <row r="14" spans="2:22" ht="15.75" customHeight="1" thickBot="1" x14ac:dyDescent="0.25">
      <c r="B14" s="213" t="s">
        <v>103</v>
      </c>
      <c r="C14" s="256" t="s">
        <v>171</v>
      </c>
      <c r="D14" s="96"/>
      <c r="E14" s="114"/>
      <c r="F14" s="115"/>
      <c r="G14" s="123"/>
      <c r="H14" s="99"/>
      <c r="I14" s="247" t="s">
        <v>172</v>
      </c>
      <c r="V14" s="2"/>
    </row>
    <row r="15" spans="2:22" ht="22.5" customHeight="1" thickBot="1" x14ac:dyDescent="0.25">
      <c r="B15" s="214"/>
      <c r="C15" s="257"/>
      <c r="D15" s="110"/>
      <c r="E15" s="87" t="s">
        <v>5</v>
      </c>
      <c r="F15" s="111" t="s">
        <v>163</v>
      </c>
      <c r="G15" s="118">
        <f>IF('IV - CONVENCIONAL '!H15="não observado",1,IF('IV - CONVENCIONAL '!H15="emergente",2,IF('IV - CONVENCIONAL '!H15="dominado",3,0)))</f>
        <v>1</v>
      </c>
      <c r="H15" s="87" t="s">
        <v>5</v>
      </c>
      <c r="I15" s="242"/>
      <c r="V15" s="2"/>
    </row>
    <row r="16" spans="2:22" ht="22.5" customHeight="1" thickBot="1" x14ac:dyDescent="0.25">
      <c r="B16" s="214"/>
      <c r="C16" s="257"/>
      <c r="D16" s="68"/>
      <c r="E16" s="18"/>
      <c r="F16" s="20"/>
      <c r="G16" s="68">
        <f>IF('IV - CONVENCIONAL '!H16="não observado",1,IF('IV - CONVENCIONAL '!H16="emergente",2,IF('IV - CONVENCIONAL '!H16="dominado",3,0)))</f>
        <v>1</v>
      </c>
      <c r="H16" s="87" t="s">
        <v>5</v>
      </c>
      <c r="I16" s="215" t="s">
        <v>173</v>
      </c>
      <c r="V16" s="2"/>
    </row>
    <row r="17" spans="2:22" ht="8.25" customHeight="1" x14ac:dyDescent="0.2">
      <c r="B17" s="219"/>
      <c r="C17" s="258"/>
      <c r="D17" s="61"/>
      <c r="E17" s="19"/>
      <c r="F17" s="19"/>
      <c r="G17" s="71"/>
      <c r="H17" s="19"/>
      <c r="I17" s="245"/>
      <c r="V17" s="2"/>
    </row>
    <row r="18" spans="2:22" ht="16.5" customHeight="1" thickBot="1" x14ac:dyDescent="0.25">
      <c r="B18" s="213" t="s">
        <v>104</v>
      </c>
      <c r="C18" s="256" t="s">
        <v>174</v>
      </c>
      <c r="D18" s="96"/>
      <c r="E18" s="114"/>
      <c r="F18" s="115"/>
      <c r="G18" s="123"/>
      <c r="H18" s="99"/>
      <c r="I18" s="240" t="s">
        <v>178</v>
      </c>
      <c r="V18" s="2"/>
    </row>
    <row r="19" spans="2:22" ht="22.5" customHeight="1" thickBot="1" x14ac:dyDescent="0.25">
      <c r="B19" s="214"/>
      <c r="C19" s="257"/>
      <c r="D19" s="110"/>
      <c r="E19" s="87" t="s">
        <v>5</v>
      </c>
      <c r="F19" s="111" t="s">
        <v>163</v>
      </c>
      <c r="G19" s="118">
        <f>IF('IV - CONVENCIONAL '!H19="não observado",1,IF('IV - CONVENCIONAL '!H19="emergente",2,IF('IV - CONVENCIONAL '!H19="dominado",3,0)))</f>
        <v>1</v>
      </c>
      <c r="H19" s="87" t="s">
        <v>5</v>
      </c>
      <c r="I19" s="241"/>
      <c r="V19" s="2"/>
    </row>
    <row r="20" spans="2:22" ht="22.5" customHeight="1" thickBot="1" x14ac:dyDescent="0.25">
      <c r="B20" s="214"/>
      <c r="C20" s="257"/>
      <c r="D20" s="68"/>
      <c r="E20" s="18"/>
      <c r="F20" s="20"/>
      <c r="G20" s="68">
        <f>IF('IV - CONVENCIONAL '!H20="não observado",1,IF('IV - CONVENCIONAL '!H20="emergente",2,IF('IV - CONVENCIONAL '!H20="dominado",3,0)))</f>
        <v>1</v>
      </c>
      <c r="H20" s="87" t="s">
        <v>5</v>
      </c>
      <c r="I20" s="259" t="s">
        <v>179</v>
      </c>
      <c r="V20" s="2"/>
    </row>
    <row r="21" spans="2:22" ht="15" customHeight="1" x14ac:dyDescent="0.2">
      <c r="B21" s="219"/>
      <c r="C21" s="258"/>
      <c r="D21" s="61"/>
      <c r="E21" s="19"/>
      <c r="F21" s="19"/>
      <c r="G21" s="71"/>
      <c r="H21" s="19"/>
      <c r="I21" s="260"/>
      <c r="V21" s="2"/>
    </row>
    <row r="22" spans="2:22" ht="9.75" customHeight="1" thickBot="1" x14ac:dyDescent="0.25">
      <c r="B22" s="213" t="s">
        <v>135</v>
      </c>
      <c r="C22" s="256" t="s">
        <v>175</v>
      </c>
      <c r="D22" s="96"/>
      <c r="E22" s="114"/>
      <c r="F22" s="115"/>
      <c r="G22" s="123"/>
      <c r="H22" s="99"/>
      <c r="I22" s="240" t="s">
        <v>178</v>
      </c>
      <c r="V22" s="2"/>
    </row>
    <row r="23" spans="2:22" ht="22.5" customHeight="1" thickBot="1" x14ac:dyDescent="0.25">
      <c r="B23" s="214"/>
      <c r="C23" s="257"/>
      <c r="D23" s="110"/>
      <c r="E23" s="87" t="s">
        <v>5</v>
      </c>
      <c r="F23" s="111" t="s">
        <v>163</v>
      </c>
      <c r="G23" s="118">
        <f>IF('IV - CONVENCIONAL '!H23="não observado",1,IF('IV - CONVENCIONAL '!H23="emergente",2,IF('IV - CONVENCIONAL '!H23="dominado",3,0)))</f>
        <v>1</v>
      </c>
      <c r="H23" s="87" t="s">
        <v>5</v>
      </c>
      <c r="I23" s="241"/>
      <c r="V23" s="2"/>
    </row>
    <row r="24" spans="2:22" ht="22.5" customHeight="1" thickBot="1" x14ac:dyDescent="0.25">
      <c r="B24" s="214"/>
      <c r="C24" s="257"/>
      <c r="D24" s="68"/>
      <c r="E24" s="18"/>
      <c r="F24" s="20"/>
      <c r="G24" s="68">
        <f>IF('IV - CONVENCIONAL '!H24="não observado",1,IF('IV - CONVENCIONAL '!H24="emergente",2,IF('IV - CONVENCIONAL '!H24="dominado",3,0)))</f>
        <v>1</v>
      </c>
      <c r="H24" s="87" t="s">
        <v>5</v>
      </c>
      <c r="I24" s="259" t="s">
        <v>179</v>
      </c>
      <c r="V24" s="2"/>
    </row>
    <row r="25" spans="2:22" ht="8.25" customHeight="1" x14ac:dyDescent="0.2">
      <c r="B25" s="219"/>
      <c r="C25" s="258"/>
      <c r="D25" s="61"/>
      <c r="E25" s="19"/>
      <c r="F25" s="19"/>
      <c r="G25" s="71"/>
      <c r="H25" s="19"/>
      <c r="I25" s="260"/>
      <c r="V25" s="2"/>
    </row>
    <row r="26" spans="2:22" ht="18" customHeight="1" thickBot="1" x14ac:dyDescent="0.25">
      <c r="B26" s="213" t="s">
        <v>138</v>
      </c>
      <c r="C26" s="256" t="s">
        <v>176</v>
      </c>
      <c r="D26" s="96"/>
      <c r="E26" s="114"/>
      <c r="F26" s="115"/>
      <c r="G26" s="123"/>
      <c r="H26" s="99"/>
      <c r="I26" s="240" t="s">
        <v>180</v>
      </c>
      <c r="V26" s="2"/>
    </row>
    <row r="27" spans="2:22" ht="25.5" customHeight="1" thickBot="1" x14ac:dyDescent="0.25">
      <c r="B27" s="214"/>
      <c r="C27" s="257"/>
      <c r="D27" s="110"/>
      <c r="E27" s="87" t="s">
        <v>5</v>
      </c>
      <c r="F27" s="111" t="s">
        <v>163</v>
      </c>
      <c r="G27" s="118">
        <f>IF('IV - CONVENCIONAL '!H27="não observado",1,IF('IV - CONVENCIONAL '!H27="emergente",2,IF('IV - CONVENCIONAL '!H27="dominado",3,0)))</f>
        <v>1</v>
      </c>
      <c r="H27" s="87" t="s">
        <v>5</v>
      </c>
      <c r="I27" s="241"/>
      <c r="V27" s="2"/>
    </row>
    <row r="28" spans="2:22" ht="25.5" customHeight="1" thickBot="1" x14ac:dyDescent="0.25">
      <c r="B28" s="214"/>
      <c r="C28" s="257"/>
      <c r="D28" s="68"/>
      <c r="E28" s="18"/>
      <c r="F28" s="20"/>
      <c r="G28" s="68">
        <f>IF('IV - CONVENCIONAL '!H28="não observado",1,IF('IV - CONVENCIONAL '!H28="emergente",2,IF('IV - CONVENCIONAL '!H28="dominado",3,0)))</f>
        <v>1</v>
      </c>
      <c r="H28" s="87" t="s">
        <v>5</v>
      </c>
      <c r="I28" s="259" t="s">
        <v>179</v>
      </c>
      <c r="V28" s="2"/>
    </row>
    <row r="29" spans="2:22" ht="18" customHeight="1" x14ac:dyDescent="0.2">
      <c r="B29" s="219"/>
      <c r="C29" s="258"/>
      <c r="D29" s="61"/>
      <c r="E29" s="19"/>
      <c r="F29" s="19"/>
      <c r="G29" s="71"/>
      <c r="H29" s="19"/>
      <c r="I29" s="260"/>
      <c r="V29" s="2"/>
    </row>
    <row r="30" spans="2:22" ht="8.25" customHeight="1" thickBot="1" x14ac:dyDescent="0.25">
      <c r="B30" s="213" t="s">
        <v>142</v>
      </c>
      <c r="C30" s="256" t="s">
        <v>177</v>
      </c>
      <c r="D30" s="96"/>
      <c r="E30" s="114"/>
      <c r="F30" s="115"/>
      <c r="G30" s="123"/>
      <c r="H30" s="99"/>
      <c r="I30" s="240" t="s">
        <v>181</v>
      </c>
      <c r="V30" s="2"/>
    </row>
    <row r="31" spans="2:22" ht="22.5" customHeight="1" thickBot="1" x14ac:dyDescent="0.25">
      <c r="B31" s="214"/>
      <c r="C31" s="257"/>
      <c r="D31" s="110"/>
      <c r="E31" s="87" t="s">
        <v>5</v>
      </c>
      <c r="F31" s="111" t="s">
        <v>163</v>
      </c>
      <c r="G31" s="118">
        <f>IF('IV - CONVENCIONAL '!H31="não observado",1,IF('IV - CONVENCIONAL '!H31="emergente",2,IF('IV - CONVENCIONAL '!H31="dominado",3,0)))</f>
        <v>1</v>
      </c>
      <c r="H31" s="87" t="s">
        <v>5</v>
      </c>
      <c r="I31" s="241"/>
      <c r="V31" s="2"/>
    </row>
    <row r="32" spans="2:22" ht="22.5" customHeight="1" thickBot="1" x14ac:dyDescent="0.25">
      <c r="B32" s="214"/>
      <c r="C32" s="257"/>
      <c r="D32" s="68"/>
      <c r="E32" s="18"/>
      <c r="F32" s="20"/>
      <c r="G32" s="68">
        <f>IF('IV - CONVENCIONAL '!H32="não observado",1,IF('IV - CONVENCIONAL '!H32="emergente",2,IF('IV - CONVENCIONAL '!H32="dominado",3,0)))</f>
        <v>1</v>
      </c>
      <c r="H32" s="87" t="s">
        <v>5</v>
      </c>
      <c r="I32" s="259" t="s">
        <v>182</v>
      </c>
      <c r="V32" s="2"/>
    </row>
    <row r="33" spans="2:22" ht="8.25" customHeight="1" x14ac:dyDescent="0.2">
      <c r="B33" s="219"/>
      <c r="C33" s="258"/>
      <c r="D33" s="61"/>
      <c r="E33" s="19"/>
      <c r="F33" s="19"/>
      <c r="G33" s="71"/>
      <c r="H33" s="19"/>
      <c r="I33" s="260"/>
      <c r="V33" s="2"/>
    </row>
    <row r="34" spans="2:22" ht="12" customHeight="1" thickBot="1" x14ac:dyDescent="0.25">
      <c r="B34" s="213" t="s">
        <v>143</v>
      </c>
      <c r="C34" s="256" t="s">
        <v>187</v>
      </c>
      <c r="D34" s="96"/>
      <c r="E34" s="114"/>
      <c r="F34" s="115"/>
      <c r="G34" s="123"/>
      <c r="H34" s="99"/>
      <c r="I34" s="128"/>
      <c r="V34" s="2"/>
    </row>
    <row r="35" spans="2:22" ht="22.5" customHeight="1" thickBot="1" x14ac:dyDescent="0.25">
      <c r="B35" s="214"/>
      <c r="C35" s="257"/>
      <c r="D35" s="110"/>
      <c r="E35" s="87" t="s">
        <v>5</v>
      </c>
      <c r="F35" s="111" t="s">
        <v>163</v>
      </c>
      <c r="G35" s="118">
        <f>IF('IV - CONVENCIONAL '!H35="não observado",1,IF('IV - CONVENCIONAL '!H35="emergente",2,IF('IV - CONVENCIONAL '!H35="dominado",3,0)))</f>
        <v>1</v>
      </c>
      <c r="H35" s="87" t="s">
        <v>5</v>
      </c>
      <c r="I35" s="88" t="s">
        <v>197</v>
      </c>
      <c r="V35" s="2"/>
    </row>
    <row r="36" spans="2:22" ht="8.25" customHeight="1" x14ac:dyDescent="0.2">
      <c r="B36" s="219"/>
      <c r="C36" s="258"/>
      <c r="D36" s="100"/>
      <c r="E36" s="119"/>
      <c r="F36" s="119"/>
      <c r="G36" s="124"/>
      <c r="H36" s="119"/>
      <c r="I36" s="129"/>
      <c r="V36" s="2"/>
    </row>
    <row r="37" spans="2:22" ht="21" customHeight="1" thickBot="1" x14ac:dyDescent="0.25">
      <c r="B37" s="213" t="s">
        <v>183</v>
      </c>
      <c r="C37" s="256" t="s">
        <v>188</v>
      </c>
      <c r="D37" s="59"/>
      <c r="E37" s="57"/>
      <c r="F37" s="5"/>
      <c r="G37" s="70"/>
      <c r="H37" s="7"/>
      <c r="I37" s="108"/>
      <c r="V37" s="2"/>
    </row>
    <row r="38" spans="2:22" ht="22.5" customHeight="1" thickBot="1" x14ac:dyDescent="0.25">
      <c r="B38" s="214"/>
      <c r="C38" s="257"/>
      <c r="E38" s="87" t="s">
        <v>5</v>
      </c>
      <c r="F38" s="18" t="s">
        <v>163</v>
      </c>
      <c r="G38" s="68">
        <f>IF('IV - CONVENCIONAL '!H38="não observado",1,IF('IV - CONVENCIONAL '!H38="emergente",2,IF('IV - CONVENCIONAL '!H38="dominado",3,0)))</f>
        <v>1</v>
      </c>
      <c r="H38" s="87" t="s">
        <v>5</v>
      </c>
      <c r="I38" s="20" t="s">
        <v>198</v>
      </c>
      <c r="V38" s="2"/>
    </row>
    <row r="39" spans="2:22" ht="21.75" customHeight="1" x14ac:dyDescent="0.2">
      <c r="B39" s="219"/>
      <c r="C39" s="258"/>
      <c r="D39" s="61"/>
      <c r="E39" s="19"/>
      <c r="F39" s="19"/>
      <c r="G39" s="71"/>
      <c r="H39" s="19"/>
      <c r="I39" s="109"/>
      <c r="V39" s="2"/>
    </row>
    <row r="40" spans="2:22" ht="15.75" customHeight="1" thickBot="1" x14ac:dyDescent="0.25">
      <c r="B40" s="213" t="s">
        <v>184</v>
      </c>
      <c r="C40" s="256" t="s">
        <v>189</v>
      </c>
      <c r="D40" s="96"/>
      <c r="E40" s="114"/>
      <c r="F40" s="247" t="s">
        <v>393</v>
      </c>
      <c r="G40" s="123"/>
      <c r="H40" s="99"/>
      <c r="I40" s="128"/>
      <c r="V40" s="2"/>
    </row>
    <row r="41" spans="2:22" ht="22.5" customHeight="1" thickBot="1" x14ac:dyDescent="0.25">
      <c r="B41" s="214"/>
      <c r="C41" s="257"/>
      <c r="D41" s="110"/>
      <c r="E41" s="87" t="s">
        <v>5</v>
      </c>
      <c r="F41" s="242"/>
      <c r="G41" s="118">
        <f>IF('IV - CONVENCIONAL '!H41="não observado",1,IF('IV - CONVENCIONAL '!H41="emergente",2,IF('IV - CONVENCIONAL '!H41="dominado",3,0)))</f>
        <v>1</v>
      </c>
      <c r="H41" s="87" t="s">
        <v>5</v>
      </c>
      <c r="I41" s="88" t="s">
        <v>200</v>
      </c>
      <c r="V41" s="2"/>
    </row>
    <row r="42" spans="2:22" ht="15" customHeight="1" x14ac:dyDescent="0.2">
      <c r="B42" s="219"/>
      <c r="C42" s="258"/>
      <c r="D42" s="100"/>
      <c r="E42" s="119"/>
      <c r="F42" s="243"/>
      <c r="G42" s="124"/>
      <c r="H42" s="119"/>
      <c r="I42" s="129"/>
      <c r="V42" s="2"/>
    </row>
    <row r="43" spans="2:22" ht="15.75" customHeight="1" thickBot="1" x14ac:dyDescent="0.25">
      <c r="B43" s="213" t="s">
        <v>185</v>
      </c>
      <c r="C43" s="256" t="s">
        <v>190</v>
      </c>
      <c r="D43" s="59"/>
      <c r="E43" s="57"/>
      <c r="F43" s="5"/>
      <c r="G43" s="70"/>
      <c r="H43" s="7"/>
      <c r="I43" s="108"/>
      <c r="V43" s="2"/>
    </row>
    <row r="44" spans="2:22" ht="22.5" customHeight="1" thickBot="1" x14ac:dyDescent="0.25">
      <c r="B44" s="214"/>
      <c r="C44" s="257"/>
      <c r="E44" s="87" t="s">
        <v>5</v>
      </c>
      <c r="F44" s="18" t="s">
        <v>163</v>
      </c>
      <c r="G44" s="68">
        <f>IF('IV - CONVENCIONAL '!H44="não observado",1,IF('IV - CONVENCIONAL '!H44="emergente",2,IF('IV - CONVENCIONAL '!H44="dominado",3,0)))</f>
        <v>1</v>
      </c>
      <c r="H44" s="87" t="s">
        <v>5</v>
      </c>
      <c r="I44" s="20" t="s">
        <v>201</v>
      </c>
      <c r="V44" s="2"/>
    </row>
    <row r="45" spans="2:22" ht="22.5" customHeight="1" thickBot="1" x14ac:dyDescent="0.25">
      <c r="B45" s="214"/>
      <c r="C45" s="257"/>
      <c r="D45" s="118"/>
      <c r="E45" s="111"/>
      <c r="F45" s="88"/>
      <c r="G45" s="118">
        <f>IF('IV - CONVENCIONAL '!H45="não observado",1,IF('IV - CONVENCIONAL '!H45="emergente",2,IF('IV - CONVENCIONAL '!H45="dominado",3,0)))</f>
        <v>1</v>
      </c>
      <c r="H45" s="87" t="s">
        <v>5</v>
      </c>
      <c r="I45" s="241" t="s">
        <v>202</v>
      </c>
    </row>
    <row r="46" spans="2:22" ht="15.75" customHeight="1" x14ac:dyDescent="0.2">
      <c r="B46" s="219"/>
      <c r="C46" s="258"/>
      <c r="D46" s="100"/>
      <c r="E46" s="119"/>
      <c r="F46" s="119"/>
      <c r="G46" s="124"/>
      <c r="H46" s="119"/>
      <c r="I46" s="261"/>
    </row>
    <row r="47" spans="2:22" ht="31.5" customHeight="1" thickBot="1" x14ac:dyDescent="0.25">
      <c r="B47" s="213" t="s">
        <v>186</v>
      </c>
      <c r="C47" s="256" t="s">
        <v>191</v>
      </c>
      <c r="D47" s="59"/>
      <c r="E47" s="57"/>
      <c r="F47" s="5"/>
      <c r="G47" s="70"/>
      <c r="H47" s="7"/>
      <c r="I47" s="108"/>
    </row>
    <row r="48" spans="2:22" ht="22.5" customHeight="1" thickBot="1" x14ac:dyDescent="0.25">
      <c r="B48" s="214"/>
      <c r="C48" s="257"/>
      <c r="E48" s="87" t="s">
        <v>5</v>
      </c>
      <c r="F48" s="18" t="s">
        <v>163</v>
      </c>
      <c r="G48" s="68">
        <f>IF('IV - CONVENCIONAL '!H48="não observado",1,IF('IV - CONVENCIONAL '!H48="emergente",2,IF('IV - CONVENCIONAL '!H48="dominado",3,0)))</f>
        <v>1</v>
      </c>
      <c r="H48" s="87" t="s">
        <v>5</v>
      </c>
      <c r="I48" s="259" t="s">
        <v>203</v>
      </c>
    </row>
    <row r="49" spans="2:9" ht="24.75" customHeight="1" x14ac:dyDescent="0.2">
      <c r="B49" s="219"/>
      <c r="C49" s="258"/>
      <c r="D49" s="61"/>
      <c r="E49" s="19"/>
      <c r="F49" s="19"/>
      <c r="G49" s="71"/>
      <c r="H49" s="19"/>
      <c r="I49" s="260"/>
    </row>
    <row r="50" spans="2:9" ht="12.75" customHeight="1" thickBot="1" x14ac:dyDescent="0.25">
      <c r="B50" s="213" t="s">
        <v>192</v>
      </c>
      <c r="C50" s="256" t="s">
        <v>359</v>
      </c>
      <c r="D50" s="96"/>
      <c r="E50" s="114"/>
      <c r="F50" s="247" t="s">
        <v>204</v>
      </c>
      <c r="G50" s="123"/>
      <c r="H50" s="99"/>
      <c r="I50" s="116"/>
    </row>
    <row r="51" spans="2:9" ht="22.5" customHeight="1" thickBot="1" x14ac:dyDescent="0.25">
      <c r="B51" s="214"/>
      <c r="C51" s="257"/>
      <c r="D51" s="110"/>
      <c r="E51" s="87" t="s">
        <v>5</v>
      </c>
      <c r="F51" s="242"/>
      <c r="G51" s="118">
        <f>IF('IV - CONVENCIONAL '!H51="não observado",1,IF('IV - CONVENCIONAL '!H51="emergente",2,IF('IV - CONVENCIONAL '!H51="dominado",3,0)))</f>
        <v>1</v>
      </c>
      <c r="H51" s="87" t="s">
        <v>5</v>
      </c>
      <c r="I51" s="88" t="s">
        <v>205</v>
      </c>
    </row>
    <row r="52" spans="2:9" ht="22.5" customHeight="1" thickBot="1" x14ac:dyDescent="0.25">
      <c r="B52" s="214"/>
      <c r="C52" s="257"/>
      <c r="E52" s="34"/>
      <c r="F52" s="18"/>
      <c r="G52" s="68"/>
      <c r="H52" s="87" t="s">
        <v>5</v>
      </c>
      <c r="I52" s="20" t="s">
        <v>166</v>
      </c>
    </row>
    <row r="53" spans="2:9" ht="22.5" customHeight="1" thickBot="1" x14ac:dyDescent="0.25">
      <c r="B53" s="214"/>
      <c r="C53" s="257"/>
      <c r="D53" s="110"/>
      <c r="E53" s="89"/>
      <c r="F53" s="111"/>
      <c r="G53" s="118"/>
      <c r="H53" s="87" t="s">
        <v>5</v>
      </c>
      <c r="I53" s="88" t="s">
        <v>206</v>
      </c>
    </row>
    <row r="54" spans="2:9" ht="22.5" customHeight="1" thickBot="1" x14ac:dyDescent="0.25">
      <c r="B54" s="214"/>
      <c r="C54" s="257"/>
      <c r="D54" s="68"/>
      <c r="E54" s="18"/>
      <c r="F54" s="20"/>
      <c r="G54" s="68">
        <f>IF('IV - CONVENCIONAL '!H54="não observado",1,IF('IV - CONVENCIONAL '!H54="emergente",2,IF('IV - CONVENCIONAL '!H54="dominado",3,0)))</f>
        <v>1</v>
      </c>
      <c r="H54" s="87" t="s">
        <v>5</v>
      </c>
      <c r="I54" s="20" t="s">
        <v>207</v>
      </c>
    </row>
    <row r="55" spans="2:9" ht="8.25" customHeight="1" x14ac:dyDescent="0.2">
      <c r="B55" s="219"/>
      <c r="C55" s="258"/>
      <c r="D55" s="61"/>
      <c r="E55" s="19"/>
      <c r="F55" s="19"/>
      <c r="G55" s="71"/>
      <c r="H55" s="19"/>
      <c r="I55" s="109"/>
    </row>
    <row r="56" spans="2:9" ht="15.75" customHeight="1" thickBot="1" x14ac:dyDescent="0.25">
      <c r="B56" s="213" t="s">
        <v>193</v>
      </c>
      <c r="C56" s="256" t="s">
        <v>195</v>
      </c>
      <c r="D56" s="96"/>
      <c r="E56" s="114"/>
      <c r="F56" s="247" t="s">
        <v>210</v>
      </c>
      <c r="G56" s="123"/>
      <c r="H56" s="99"/>
      <c r="I56" s="240" t="s">
        <v>208</v>
      </c>
    </row>
    <row r="57" spans="2:9" ht="22.5" customHeight="1" thickBot="1" x14ac:dyDescent="0.25">
      <c r="B57" s="214"/>
      <c r="C57" s="257"/>
      <c r="D57" s="110"/>
      <c r="E57" s="87" t="s">
        <v>5</v>
      </c>
      <c r="F57" s="242"/>
      <c r="G57" s="118">
        <f>IF('IV - CONVENCIONAL '!H57="não observado",1,IF('IV - CONVENCIONAL '!H57="emergente",2,IF('IV - CONVENCIONAL '!H57="dominado",3,0)))</f>
        <v>1</v>
      </c>
      <c r="H57" s="87" t="s">
        <v>5</v>
      </c>
      <c r="I57" s="241"/>
    </row>
    <row r="58" spans="2:9" ht="22.5" customHeight="1" thickBot="1" x14ac:dyDescent="0.25">
      <c r="B58" s="214"/>
      <c r="C58" s="257"/>
      <c r="D58" s="68"/>
      <c r="E58" s="18"/>
      <c r="F58" s="20"/>
      <c r="G58" s="68">
        <f>IF('IV - CONVENCIONAL '!H58="não observado",1,IF('IV - CONVENCIONAL '!H58="emergente",2,IF('IV - CONVENCIONAL '!H58="dominado",3,0)))</f>
        <v>1</v>
      </c>
      <c r="H58" s="87" t="s">
        <v>5</v>
      </c>
      <c r="I58" s="259" t="s">
        <v>209</v>
      </c>
    </row>
    <row r="59" spans="2:9" ht="18.75" customHeight="1" x14ac:dyDescent="0.2">
      <c r="B59" s="219"/>
      <c r="C59" s="258"/>
      <c r="D59" s="61"/>
      <c r="E59" s="19"/>
      <c r="F59" s="19"/>
      <c r="G59" s="71"/>
      <c r="H59" s="19"/>
      <c r="I59" s="260"/>
    </row>
    <row r="60" spans="2:9" ht="31.5" customHeight="1" x14ac:dyDescent="0.2">
      <c r="B60" s="262" t="s">
        <v>394</v>
      </c>
      <c r="C60" s="262"/>
      <c r="D60" s="262"/>
      <c r="E60" s="262"/>
      <c r="F60" s="262"/>
      <c r="G60" s="262"/>
      <c r="H60" s="262"/>
      <c r="I60" s="262"/>
    </row>
  </sheetData>
  <sheetProtection algorithmName="SHA-512" hashValue="cTHP8cYhgmWAzFr5dnVAPPc7kMrAabsFttR8Qn9871ojSzMC/o8g0xgnrQgsWWiaB0UysjYpiFNTf7/IO8kotQ==" saltValue="VDSHXVOnCpky3mYfAr/jGA==" spinCount="100000" sheet="1" objects="1" scenarios="1"/>
  <protectedRanges>
    <protectedRange sqref="E5 H5 H6 H7 E10 H10 H11 H12 E15 H15 H16 E19 H19 H20 E23 H23 H24 E27 H27 H28 H31 H32 E31 E35 H35 H38 E38 E41 H41 H44 H45 E44 E48 H48 E51 H51 H52 H53 H54 H57 H58 E57" name="Intervalo1"/>
  </protectedRanges>
  <mergeCells count="49">
    <mergeCell ref="B56:B59"/>
    <mergeCell ref="C56:C59"/>
    <mergeCell ref="I56:I57"/>
    <mergeCell ref="I58:I59"/>
    <mergeCell ref="B60:I60"/>
    <mergeCell ref="F56:F57"/>
    <mergeCell ref="F40:F42"/>
    <mergeCell ref="I48:I49"/>
    <mergeCell ref="F50:F51"/>
    <mergeCell ref="I45:I46"/>
    <mergeCell ref="B47:B49"/>
    <mergeCell ref="C47:C49"/>
    <mergeCell ref="B50:B55"/>
    <mergeCell ref="C50:C55"/>
    <mergeCell ref="B37:B39"/>
    <mergeCell ref="C37:C39"/>
    <mergeCell ref="B40:B42"/>
    <mergeCell ref="C40:C42"/>
    <mergeCell ref="B43:B46"/>
    <mergeCell ref="C43:C46"/>
    <mergeCell ref="B34:B36"/>
    <mergeCell ref="C34:C36"/>
    <mergeCell ref="B26:B29"/>
    <mergeCell ref="C26:C29"/>
    <mergeCell ref="I26:I27"/>
    <mergeCell ref="I28:I29"/>
    <mergeCell ref="B30:B33"/>
    <mergeCell ref="C30:C33"/>
    <mergeCell ref="I30:I31"/>
    <mergeCell ref="I32:I33"/>
    <mergeCell ref="B22:B25"/>
    <mergeCell ref="C22:C25"/>
    <mergeCell ref="I22:I23"/>
    <mergeCell ref="I24:I25"/>
    <mergeCell ref="B9:B12"/>
    <mergeCell ref="B14:B17"/>
    <mergeCell ref="I16:I17"/>
    <mergeCell ref="B18:B21"/>
    <mergeCell ref="C18:C21"/>
    <mergeCell ref="I18:I19"/>
    <mergeCell ref="I20:I21"/>
    <mergeCell ref="B1:I2"/>
    <mergeCell ref="C4:C8"/>
    <mergeCell ref="C9:C13"/>
    <mergeCell ref="C14:C17"/>
    <mergeCell ref="I14:I15"/>
    <mergeCell ref="D3:F3"/>
    <mergeCell ref="G3:I3"/>
    <mergeCell ref="B4:B7"/>
  </mergeCells>
  <conditionalFormatting sqref="M4">
    <cfRule type="colorScale" priority="197">
      <colorScale>
        <cfvo type="min"/>
        <cfvo type="percentile" val="50"/>
        <cfvo type="max"/>
        <color rgb="FF92D050"/>
        <color theme="5" tint="0.39997558519241921"/>
        <color rgb="FFFFC000"/>
      </colorScale>
    </cfRule>
  </conditionalFormatting>
  <conditionalFormatting sqref="E52:E53">
    <cfRule type="containsText" dxfId="390" priority="194" operator="containsText" text="DOMINADO">
      <formula>NOT(ISERROR(SEARCH("DOMINADO",E52)))</formula>
    </cfRule>
    <cfRule type="containsText" dxfId="389" priority="195" operator="containsText" text="EMERGENTE">
      <formula>NOT(ISERROR(SEARCH("EMERGENTE",E52)))</formula>
    </cfRule>
    <cfRule type="containsText" dxfId="388" priority="196" operator="containsText" text="NÃO OBSERVADO">
      <formula>NOT(ISERROR(SEARCH("NÃO OBSERVADO",E52)))</formula>
    </cfRule>
  </conditionalFormatting>
  <conditionalFormatting sqref="H57 E57 H51:H54 E51 H48 E48 H44:H45 E44 H41 E41 H38 E38 H35 E35 H31:H32 E31 H27:H28 E27 H23:H24 H19:H20 H15:H16 E23 E19 E15 H10:H12 E10 H5:H7 E5">
    <cfRule type="containsText" dxfId="387" priority="5" operator="containsText" text="DOMINADO">
      <formula>NOT(ISERROR(SEARCH("DOMINADO",E5)))</formula>
    </cfRule>
    <cfRule type="containsText" dxfId="386" priority="6" operator="containsText" text="EMERGENTE">
      <formula>NOT(ISERROR(SEARCH("EMERGENTE",E5)))</formula>
    </cfRule>
    <cfRule type="containsText" dxfId="385" priority="7" operator="containsText" text="NÃO OBSERVADO">
      <formula>NOT(ISERROR(SEARCH("NÃO OBSERVADO",E5)))</formula>
    </cfRule>
  </conditionalFormatting>
  <conditionalFormatting sqref="H58">
    <cfRule type="containsText" dxfId="384" priority="2" operator="containsText" text="DOMINADO">
      <formula>NOT(ISERROR(SEARCH("DOMINADO",H58)))</formula>
    </cfRule>
    <cfRule type="containsText" dxfId="383" priority="3" operator="containsText" text="EMERGENTE">
      <formula>NOT(ISERROR(SEARCH("EMERGENTE",H58)))</formula>
    </cfRule>
    <cfRule type="containsText" dxfId="382" priority="4" operator="containsText" text="NÃO OBSERVADO">
      <formula>NOT(ISERROR(SEARCH("NÃO OBSERVADO",H58)))</formula>
    </cfRule>
  </conditionalFormatting>
  <conditionalFormatting sqref="V4">
    <cfRule type="colorScale" priority="1">
      <colorScale>
        <cfvo type="min"/>
        <cfvo type="percentile" val="50"/>
        <cfvo type="max"/>
        <color rgb="FF92D050"/>
        <color theme="5" tint="0.39997558519241921"/>
        <color rgb="FFFFC000"/>
      </colorScale>
    </cfRule>
  </conditionalFormatting>
  <dataValidations count="2">
    <dataValidation type="list" allowBlank="1" showInputMessage="1" showErrorMessage="1" sqref="M4:M6 E52:E53" xr:uid="{71EB5A74-4016-4BC4-AD8B-4DCBD9B402F0}">
      <formula1>$M$4:$M$6</formula1>
    </dataValidation>
    <dataValidation type="list" allowBlank="1" showInputMessage="1" showErrorMessage="1" sqref="H19:H20 E5 H5:H7 E10 H10:H12 E15 E19 E23 H15:H16 H23:H24 E27 H27:H28 E31 H31:H32 E35 H35 E38 H38 E41 H41 E44 H44:H45 E48 H48 E51 H51:H54 E57 H57:H58 V4:V7" xr:uid="{8635D660-FCAB-4434-9E31-5204F197D9B4}">
      <formula1>$V$4:$V$6</formula1>
    </dataValidation>
  </dataValidations>
  <pageMargins left="0.23622047244094491" right="0.23622047244094491" top="0.55118110236220474" bottom="0.35433070866141736" header="0.31496062992125984" footer="0.31496062992125984"/>
  <pageSetup paperSize="9" orientation="landscape" r:id="rId1"/>
  <rowBreaks count="2" manualBreakCount="2">
    <brk id="25" min="1" max="8" man="1"/>
    <brk id="46" min="1"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106D8-293B-44B0-A661-712B47DE7D7C}">
  <sheetPr codeName="Planilha6"/>
  <dimension ref="B1:S70"/>
  <sheetViews>
    <sheetView showGridLines="0" workbookViewId="0">
      <selection activeCell="H5" sqref="H5"/>
    </sheetView>
  </sheetViews>
  <sheetFormatPr defaultColWidth="9.140625" defaultRowHeight="14.25" x14ac:dyDescent="0.2"/>
  <cols>
    <col min="1" max="1" width="2" style="2" customWidth="1"/>
    <col min="2" max="2" width="10.140625" style="2" customWidth="1"/>
    <col min="3" max="3" width="37.28515625" style="2" customWidth="1"/>
    <col min="4" max="4" width="0.85546875" style="62" customWidth="1"/>
    <col min="5" max="5" width="7.42578125" style="3" customWidth="1"/>
    <col min="6" max="6" width="35.42578125" style="2" customWidth="1"/>
    <col min="7" max="7" width="0.85546875" style="72" customWidth="1"/>
    <col min="8" max="8" width="7.42578125" style="2" customWidth="1"/>
    <col min="9" max="9" width="43.140625" style="2" customWidth="1"/>
    <col min="10" max="10" width="2.140625" style="137" customWidth="1"/>
    <col min="11" max="11" width="9.140625" style="137"/>
    <col min="12" max="12" width="15.42578125" style="137" customWidth="1"/>
    <col min="13" max="13" width="13.7109375" style="48" customWidth="1"/>
    <col min="14" max="19" width="9.140625" style="137"/>
    <col min="20" max="16384" width="9.140625" style="2"/>
  </cols>
  <sheetData>
    <row r="1" spans="2:13" ht="51" customHeight="1" x14ac:dyDescent="0.2">
      <c r="B1" s="264"/>
      <c r="C1" s="265"/>
      <c r="D1" s="265"/>
      <c r="E1" s="265"/>
      <c r="F1" s="265"/>
      <c r="G1" s="265"/>
      <c r="H1" s="265"/>
      <c r="I1" s="266"/>
    </row>
    <row r="2" spans="2:13" ht="86.25" customHeight="1" x14ac:dyDescent="0.2">
      <c r="B2" s="267"/>
      <c r="C2" s="268"/>
      <c r="D2" s="268"/>
      <c r="E2" s="268"/>
      <c r="F2" s="268"/>
      <c r="G2" s="268"/>
      <c r="H2" s="268"/>
      <c r="I2" s="269"/>
    </row>
    <row r="3" spans="2:13" ht="29.25" customHeight="1" x14ac:dyDescent="0.2">
      <c r="B3" s="28" t="s">
        <v>211</v>
      </c>
      <c r="C3" s="28" t="s">
        <v>248</v>
      </c>
      <c r="D3" s="212" t="s">
        <v>160</v>
      </c>
      <c r="E3" s="212"/>
      <c r="F3" s="212"/>
      <c r="G3" s="212" t="s">
        <v>249</v>
      </c>
      <c r="H3" s="212"/>
      <c r="I3" s="212"/>
      <c r="J3" s="147"/>
      <c r="M3" s="48" t="s">
        <v>8</v>
      </c>
    </row>
    <row r="4" spans="2:13" ht="6.75" customHeight="1" thickBot="1" x14ac:dyDescent="0.25">
      <c r="B4" s="213" t="s">
        <v>101</v>
      </c>
      <c r="C4" s="256" t="s">
        <v>212</v>
      </c>
      <c r="D4" s="59"/>
      <c r="E4" s="57"/>
      <c r="F4" s="5"/>
      <c r="G4" s="70"/>
      <c r="H4" s="7"/>
      <c r="I4" s="35"/>
      <c r="M4" s="49" t="s">
        <v>5</v>
      </c>
    </row>
    <row r="5" spans="2:13" ht="25.5" customHeight="1" thickBot="1" x14ac:dyDescent="0.25">
      <c r="B5" s="214"/>
      <c r="C5" s="257"/>
      <c r="E5" s="18"/>
      <c r="F5" s="20"/>
      <c r="G5" s="106"/>
      <c r="H5" s="125" t="s">
        <v>5</v>
      </c>
      <c r="I5" s="20" t="s">
        <v>213</v>
      </c>
      <c r="M5" s="50" t="s">
        <v>6</v>
      </c>
    </row>
    <row r="6" spans="2:13" ht="25.5" customHeight="1" thickBot="1" x14ac:dyDescent="0.25">
      <c r="B6" s="214"/>
      <c r="C6" s="257"/>
      <c r="D6" s="118"/>
      <c r="E6" s="111"/>
      <c r="F6" s="88"/>
      <c r="G6" s="127"/>
      <c r="H6" s="87" t="s">
        <v>5</v>
      </c>
      <c r="I6" s="88" t="s">
        <v>214</v>
      </c>
      <c r="M6" s="51" t="s">
        <v>7</v>
      </c>
    </row>
    <row r="7" spans="2:13" ht="6" customHeight="1" x14ac:dyDescent="0.2">
      <c r="B7" s="46"/>
      <c r="C7" s="258"/>
      <c r="D7" s="118"/>
      <c r="E7" s="119"/>
      <c r="F7" s="119"/>
      <c r="G7" s="124"/>
      <c r="H7" s="119"/>
      <c r="I7" s="102"/>
    </row>
    <row r="8" spans="2:13" ht="3.75" customHeight="1" thickBot="1" x14ac:dyDescent="0.25">
      <c r="B8" s="213" t="s">
        <v>102</v>
      </c>
      <c r="C8" s="256" t="s">
        <v>170</v>
      </c>
      <c r="D8" s="59"/>
      <c r="E8" s="57"/>
      <c r="F8" s="5"/>
      <c r="G8" s="70"/>
      <c r="H8" s="7"/>
      <c r="I8" s="35"/>
    </row>
    <row r="9" spans="2:13" ht="25.5" customHeight="1" thickBot="1" x14ac:dyDescent="0.25">
      <c r="B9" s="214"/>
      <c r="C9" s="257"/>
      <c r="E9" s="18"/>
      <c r="F9" s="20"/>
      <c r="G9" s="68">
        <f>IF('V - S. CONCRETOS'!H9="não observado",1,IF('V - S. CONCRETOS'!H9="emergente",2,IF('V - S. CONCRETOS'!H9="dominado",3,0)))</f>
        <v>1</v>
      </c>
      <c r="H9" s="125" t="s">
        <v>5</v>
      </c>
      <c r="I9" s="20" t="s">
        <v>215</v>
      </c>
    </row>
    <row r="10" spans="2:13" ht="24" customHeight="1" thickBot="1" x14ac:dyDescent="0.25">
      <c r="B10" s="214"/>
      <c r="C10" s="257"/>
      <c r="D10" s="118"/>
      <c r="E10" s="111"/>
      <c r="F10" s="88"/>
      <c r="G10" s="118">
        <f>IF('V - S. CONCRETOS'!H10="não observado",1,IF('V - S. CONCRETOS'!H10="emergente",2,IF('V - S. CONCRETOS'!H10="dominado",3,0)))</f>
        <v>1</v>
      </c>
      <c r="H10" s="87" t="s">
        <v>5</v>
      </c>
      <c r="I10" s="88" t="s">
        <v>216</v>
      </c>
    </row>
    <row r="11" spans="2:13" ht="25.5" customHeight="1" thickBot="1" x14ac:dyDescent="0.25">
      <c r="B11" s="214"/>
      <c r="C11" s="257"/>
      <c r="D11" s="68"/>
      <c r="E11" s="18"/>
      <c r="F11" s="20"/>
      <c r="G11" s="68"/>
      <c r="H11" s="125" t="s">
        <v>5</v>
      </c>
      <c r="I11" s="20" t="s">
        <v>217</v>
      </c>
    </row>
    <row r="12" spans="2:13" ht="5.25" customHeight="1" x14ac:dyDescent="0.2">
      <c r="B12" s="46"/>
      <c r="C12" s="258"/>
      <c r="D12" s="61"/>
      <c r="E12" s="19"/>
      <c r="F12" s="19"/>
      <c r="G12" s="71"/>
      <c r="H12" s="19"/>
      <c r="I12" s="21"/>
    </row>
    <row r="13" spans="2:13" ht="3.75" customHeight="1" thickBot="1" x14ac:dyDescent="0.25">
      <c r="B13" s="213" t="s">
        <v>103</v>
      </c>
      <c r="C13" s="256" t="s">
        <v>171</v>
      </c>
      <c r="D13" s="96"/>
      <c r="E13" s="114"/>
      <c r="F13" s="240" t="s">
        <v>218</v>
      </c>
      <c r="G13" s="123"/>
      <c r="H13" s="99"/>
      <c r="I13" s="116"/>
    </row>
    <row r="14" spans="2:13" ht="22.5" customHeight="1" thickBot="1" x14ac:dyDescent="0.25">
      <c r="B14" s="214"/>
      <c r="C14" s="257"/>
      <c r="D14" s="110"/>
      <c r="E14" s="87" t="s">
        <v>5</v>
      </c>
      <c r="F14" s="241"/>
      <c r="G14" s="118">
        <f>IF('V - S. CONCRETOS'!H14="não observado",1,IF('V - S. CONCRETOS'!H14="emergente",2,IF('V - S. CONCRETOS'!H14="dominado",3,0)))</f>
        <v>1</v>
      </c>
      <c r="H14" s="87" t="s">
        <v>5</v>
      </c>
      <c r="I14" s="88" t="s">
        <v>220</v>
      </c>
    </row>
    <row r="15" spans="2:13" ht="22.5" customHeight="1" thickBot="1" x14ac:dyDescent="0.25">
      <c r="B15" s="214"/>
      <c r="C15" s="257"/>
      <c r="E15" s="34"/>
      <c r="F15" s="78"/>
      <c r="G15" s="68"/>
      <c r="H15" s="125" t="s">
        <v>5</v>
      </c>
      <c r="I15" s="20" t="s">
        <v>221</v>
      </c>
    </row>
    <row r="16" spans="2:13" ht="22.5" customHeight="1" thickBot="1" x14ac:dyDescent="0.25">
      <c r="B16" s="214"/>
      <c r="C16" s="257"/>
      <c r="D16" s="118"/>
      <c r="E16" s="111"/>
      <c r="F16" s="88"/>
      <c r="G16" s="118">
        <f>IF('V - S. CONCRETOS'!H16="não observado",1,IF('V - S. CONCRETOS'!H16="emergente",2,IF('V - S. CONCRETOS'!H16="dominado",3,0)))</f>
        <v>1</v>
      </c>
      <c r="H16" s="87" t="s">
        <v>5</v>
      </c>
      <c r="I16" s="242" t="s">
        <v>222</v>
      </c>
    </row>
    <row r="17" spans="2:9" ht="3.75" customHeight="1" x14ac:dyDescent="0.2">
      <c r="B17" s="219"/>
      <c r="C17" s="258"/>
      <c r="D17" s="100"/>
      <c r="E17" s="119"/>
      <c r="F17" s="119"/>
      <c r="G17" s="124"/>
      <c r="H17" s="119"/>
      <c r="I17" s="243"/>
    </row>
    <row r="18" spans="2:9" ht="6" customHeight="1" thickBot="1" x14ac:dyDescent="0.25">
      <c r="B18" s="213" t="s">
        <v>104</v>
      </c>
      <c r="C18" s="256" t="s">
        <v>174</v>
      </c>
      <c r="D18" s="59"/>
      <c r="E18" s="57"/>
      <c r="F18" s="5"/>
      <c r="G18" s="70"/>
      <c r="H18" s="7"/>
      <c r="I18" s="108"/>
    </row>
    <row r="19" spans="2:9" ht="22.5" customHeight="1" thickBot="1" x14ac:dyDescent="0.25">
      <c r="B19" s="214"/>
      <c r="C19" s="257"/>
      <c r="E19" s="125" t="s">
        <v>5</v>
      </c>
      <c r="F19" s="18" t="s">
        <v>219</v>
      </c>
      <c r="G19" s="68">
        <f>IF('V - S. CONCRETOS'!H19="não observado",1,IF('V - S. CONCRETOS'!H19="emergente",2,IF('V - S. CONCRETOS'!H19="dominado",3,0)))</f>
        <v>1</v>
      </c>
      <c r="H19" s="125" t="s">
        <v>5</v>
      </c>
      <c r="I19" s="20" t="s">
        <v>223</v>
      </c>
    </row>
    <row r="20" spans="2:9" ht="22.5" customHeight="1" thickBot="1" x14ac:dyDescent="0.25">
      <c r="B20" s="214"/>
      <c r="C20" s="257"/>
      <c r="D20" s="110"/>
      <c r="E20" s="89"/>
      <c r="F20" s="111"/>
      <c r="G20" s="118"/>
      <c r="H20" s="87" t="s">
        <v>5</v>
      </c>
      <c r="I20" s="88" t="s">
        <v>224</v>
      </c>
    </row>
    <row r="21" spans="2:9" ht="22.5" customHeight="1" thickBot="1" x14ac:dyDescent="0.25">
      <c r="B21" s="214"/>
      <c r="C21" s="257"/>
      <c r="D21" s="68"/>
      <c r="E21" s="18"/>
      <c r="F21" s="20"/>
      <c r="G21" s="68">
        <f>IF('V - S. CONCRETOS'!H21="não observado",1,IF('V - S. CONCRETOS'!H21="emergente",2,IF('V - S. CONCRETOS'!H21="dominado",3,0)))</f>
        <v>1</v>
      </c>
      <c r="H21" s="125" t="s">
        <v>5</v>
      </c>
      <c r="I21" s="20" t="s">
        <v>225</v>
      </c>
    </row>
    <row r="22" spans="2:9" ht="4.5" customHeight="1" x14ac:dyDescent="0.2">
      <c r="B22" s="219"/>
      <c r="C22" s="258"/>
      <c r="D22" s="61"/>
      <c r="E22" s="19"/>
      <c r="F22" s="19"/>
      <c r="G22" s="71"/>
      <c r="H22" s="19"/>
      <c r="I22" s="109"/>
    </row>
    <row r="23" spans="2:9" ht="4.5" customHeight="1" thickBot="1" x14ac:dyDescent="0.25">
      <c r="B23" s="213" t="s">
        <v>135</v>
      </c>
      <c r="C23" s="256" t="s">
        <v>175</v>
      </c>
      <c r="D23" s="96"/>
      <c r="E23" s="114"/>
      <c r="F23" s="115"/>
      <c r="G23" s="123"/>
      <c r="H23" s="99"/>
      <c r="I23" s="128"/>
    </row>
    <row r="24" spans="2:9" ht="22.5" customHeight="1" thickBot="1" x14ac:dyDescent="0.25">
      <c r="B24" s="214"/>
      <c r="C24" s="257"/>
      <c r="D24" s="110"/>
      <c r="E24" s="87" t="s">
        <v>5</v>
      </c>
      <c r="F24" s="111" t="s">
        <v>219</v>
      </c>
      <c r="G24" s="118">
        <f>IF('V - S. CONCRETOS'!H24="não observado",1,IF('V - S. CONCRETOS'!H24="emergente",2,IF('V - S. CONCRETOS'!H24="dominado",3,0)))</f>
        <v>1</v>
      </c>
      <c r="H24" s="87" t="s">
        <v>5</v>
      </c>
      <c r="I24" s="88" t="s">
        <v>223</v>
      </c>
    </row>
    <row r="25" spans="2:9" ht="22.5" customHeight="1" thickBot="1" x14ac:dyDescent="0.25">
      <c r="B25" s="214"/>
      <c r="C25" s="257"/>
      <c r="E25" s="34"/>
      <c r="F25" s="18"/>
      <c r="G25" s="68"/>
      <c r="H25" s="125" t="s">
        <v>5</v>
      </c>
      <c r="I25" s="20" t="s">
        <v>224</v>
      </c>
    </row>
    <row r="26" spans="2:9" ht="22.5" customHeight="1" thickBot="1" x14ac:dyDescent="0.25">
      <c r="B26" s="214"/>
      <c r="C26" s="257"/>
      <c r="D26" s="118"/>
      <c r="E26" s="111"/>
      <c r="F26" s="88"/>
      <c r="G26" s="118">
        <f>IF('V - S. CONCRETOS'!H26="não observado",1,IF('V - S. CONCRETOS'!H26="emergente",2,IF('V - S. CONCRETOS'!H26="dominado",3,0)))</f>
        <v>1</v>
      </c>
      <c r="H26" s="87" t="s">
        <v>5</v>
      </c>
      <c r="I26" s="88" t="s">
        <v>225</v>
      </c>
    </row>
    <row r="27" spans="2:9" ht="8.25" customHeight="1" x14ac:dyDescent="0.2">
      <c r="B27" s="219"/>
      <c r="C27" s="258"/>
      <c r="D27" s="100"/>
      <c r="E27" s="119"/>
      <c r="F27" s="119"/>
      <c r="G27" s="124"/>
      <c r="H27" s="119"/>
      <c r="I27" s="129"/>
    </row>
    <row r="28" spans="2:9" ht="8.25" customHeight="1" thickBot="1" x14ac:dyDescent="0.25">
      <c r="B28" s="213" t="s">
        <v>138</v>
      </c>
      <c r="C28" s="256" t="s">
        <v>176</v>
      </c>
      <c r="D28" s="59"/>
      <c r="E28" s="57"/>
      <c r="F28" s="5"/>
      <c r="G28" s="70"/>
      <c r="H28" s="7"/>
      <c r="I28" s="108"/>
    </row>
    <row r="29" spans="2:9" ht="25.5" customHeight="1" thickBot="1" x14ac:dyDescent="0.25">
      <c r="B29" s="214"/>
      <c r="C29" s="257"/>
      <c r="E29" s="125" t="s">
        <v>5</v>
      </c>
      <c r="F29" s="18" t="s">
        <v>219</v>
      </c>
      <c r="G29" s="68">
        <f>IF('V - S. CONCRETOS'!H29="não observado",1,IF('V - S. CONCRETOS'!H29="emergente",2,IF('V - S. CONCRETOS'!H29="dominado",3,0)))</f>
        <v>1</v>
      </c>
      <c r="H29" s="125" t="s">
        <v>5</v>
      </c>
      <c r="I29" s="20" t="s">
        <v>223</v>
      </c>
    </row>
    <row r="30" spans="2:9" ht="25.5" customHeight="1" thickBot="1" x14ac:dyDescent="0.25">
      <c r="B30" s="214"/>
      <c r="C30" s="257"/>
      <c r="D30" s="110"/>
      <c r="E30" s="111"/>
      <c r="F30" s="111"/>
      <c r="G30" s="118"/>
      <c r="H30" s="87" t="s">
        <v>5</v>
      </c>
      <c r="I30" s="88" t="s">
        <v>224</v>
      </c>
    </row>
    <row r="31" spans="2:9" ht="25.5" customHeight="1" thickBot="1" x14ac:dyDescent="0.25">
      <c r="B31" s="214"/>
      <c r="C31" s="257"/>
      <c r="D31" s="68"/>
      <c r="E31" s="18"/>
      <c r="F31" s="20"/>
      <c r="G31" s="68">
        <f>IF('V - S. CONCRETOS'!H31="não observado",1,IF('V - S. CONCRETOS'!H31="emergente",2,IF('V - S. CONCRETOS'!H31="dominado",3,0)))</f>
        <v>1</v>
      </c>
      <c r="H31" s="125" t="s">
        <v>5</v>
      </c>
      <c r="I31" s="20" t="s">
        <v>225</v>
      </c>
    </row>
    <row r="32" spans="2:9" ht="9" customHeight="1" x14ac:dyDescent="0.2">
      <c r="B32" s="219"/>
      <c r="C32" s="258"/>
      <c r="D32" s="61"/>
      <c r="E32" s="19"/>
      <c r="F32" s="19"/>
      <c r="G32" s="71"/>
      <c r="H32" s="19"/>
      <c r="I32" s="109"/>
    </row>
    <row r="33" spans="2:9" ht="6" customHeight="1" thickBot="1" x14ac:dyDescent="0.25">
      <c r="B33" s="213" t="s">
        <v>226</v>
      </c>
      <c r="C33" s="256" t="s">
        <v>227</v>
      </c>
      <c r="D33" s="96"/>
      <c r="E33" s="114"/>
      <c r="F33" s="115"/>
      <c r="G33" s="123"/>
      <c r="H33" s="99"/>
      <c r="I33" s="128"/>
    </row>
    <row r="34" spans="2:9" ht="25.5" customHeight="1" thickBot="1" x14ac:dyDescent="0.25">
      <c r="B34" s="214"/>
      <c r="C34" s="257"/>
      <c r="D34" s="110"/>
      <c r="E34" s="87" t="s">
        <v>5</v>
      </c>
      <c r="F34" s="111" t="s">
        <v>219</v>
      </c>
      <c r="G34" s="118">
        <f>IF('V - S. CONCRETOS'!H34="não observado",1,IF('V - S. CONCRETOS'!H34="emergente",2,IF('V - S. CONCRETOS'!H34="dominado",3,0)))</f>
        <v>1</v>
      </c>
      <c r="H34" s="87" t="s">
        <v>5</v>
      </c>
      <c r="I34" s="88" t="s">
        <v>396</v>
      </c>
    </row>
    <row r="35" spans="2:9" ht="25.5" customHeight="1" thickBot="1" x14ac:dyDescent="0.25">
      <c r="B35" s="214"/>
      <c r="C35" s="257"/>
      <c r="E35" s="34"/>
      <c r="F35" s="18"/>
      <c r="G35" s="68"/>
      <c r="H35" s="125" t="s">
        <v>5</v>
      </c>
      <c r="I35" s="20" t="s">
        <v>395</v>
      </c>
    </row>
    <row r="36" spans="2:9" ht="25.5" customHeight="1" thickBot="1" x14ac:dyDescent="0.25">
      <c r="B36" s="214"/>
      <c r="C36" s="257"/>
      <c r="D36" s="118"/>
      <c r="E36" s="111"/>
      <c r="F36" s="88"/>
      <c r="G36" s="118">
        <f>IF('V - S. CONCRETOS'!H36="não observado",1,IF('V - S. CONCRETOS'!H36="emergente",2,IF('V - S. CONCRETOS'!H36="dominado",3,0)))</f>
        <v>1</v>
      </c>
      <c r="H36" s="87" t="s">
        <v>5</v>
      </c>
      <c r="I36" s="88" t="s">
        <v>225</v>
      </c>
    </row>
    <row r="37" spans="2:9" ht="8.25" customHeight="1" x14ac:dyDescent="0.2">
      <c r="B37" s="219"/>
      <c r="C37" s="258"/>
      <c r="D37" s="100"/>
      <c r="E37" s="119"/>
      <c r="F37" s="119"/>
      <c r="G37" s="124"/>
      <c r="H37" s="119"/>
      <c r="I37" s="129"/>
    </row>
    <row r="38" spans="2:9" ht="4.5" customHeight="1" thickBot="1" x14ac:dyDescent="0.25">
      <c r="B38" s="213" t="s">
        <v>142</v>
      </c>
      <c r="C38" s="256" t="s">
        <v>177</v>
      </c>
      <c r="D38" s="18"/>
      <c r="E38" s="18"/>
      <c r="F38" s="20"/>
      <c r="G38" s="70"/>
      <c r="H38" s="18"/>
      <c r="I38" s="20"/>
    </row>
    <row r="39" spans="2:9" ht="25.5" customHeight="1" thickBot="1" x14ac:dyDescent="0.25">
      <c r="B39" s="214"/>
      <c r="C39" s="257"/>
      <c r="E39" s="18"/>
      <c r="F39" s="20"/>
      <c r="G39" s="68">
        <f>IF('V - S. CONCRETOS'!H39="não observado",1,IF('V - S. CONCRETOS'!H39="emergente",2,IF('V - S. CONCRETOS'!H39="dominado",3,0)))</f>
        <v>1</v>
      </c>
      <c r="H39" s="125" t="s">
        <v>5</v>
      </c>
      <c r="I39" s="20" t="s">
        <v>352</v>
      </c>
    </row>
    <row r="40" spans="2:9" ht="8.25" customHeight="1" x14ac:dyDescent="0.2">
      <c r="B40" s="219"/>
      <c r="C40" s="258"/>
      <c r="D40" s="61"/>
      <c r="E40" s="18"/>
      <c r="F40" s="20"/>
      <c r="G40" s="71"/>
      <c r="H40" s="18"/>
      <c r="I40" s="20"/>
    </row>
    <row r="41" spans="2:9" ht="12" customHeight="1" thickBot="1" x14ac:dyDescent="0.25">
      <c r="B41" s="213" t="s">
        <v>143</v>
      </c>
      <c r="C41" s="256" t="s">
        <v>187</v>
      </c>
      <c r="D41" s="96"/>
      <c r="E41" s="114"/>
      <c r="F41" s="115"/>
      <c r="G41" s="123"/>
      <c r="H41" s="99"/>
      <c r="I41" s="183"/>
    </row>
    <row r="42" spans="2:9" ht="22.5" customHeight="1" thickBot="1" x14ac:dyDescent="0.25">
      <c r="B42" s="214"/>
      <c r="C42" s="257"/>
      <c r="D42" s="110"/>
      <c r="E42" s="111"/>
      <c r="F42" s="88"/>
      <c r="G42" s="118">
        <f>IF('V - S. CONCRETOS'!H42="não observado",1,IF('V - S. CONCRETOS'!H42="emergente",2,IF('V - S. CONCRETOS'!H42="dominado",3,0)))</f>
        <v>1</v>
      </c>
      <c r="H42" s="87" t="s">
        <v>5</v>
      </c>
      <c r="I42" s="88" t="s">
        <v>230</v>
      </c>
    </row>
    <row r="43" spans="2:9" ht="8.25" customHeight="1" x14ac:dyDescent="0.2">
      <c r="B43" s="219"/>
      <c r="C43" s="258"/>
      <c r="D43" s="100"/>
      <c r="E43" s="119"/>
      <c r="F43" s="119"/>
      <c r="G43" s="124"/>
      <c r="H43" s="119"/>
      <c r="I43" s="187"/>
    </row>
    <row r="44" spans="2:9" ht="18.75" customHeight="1" thickBot="1" x14ac:dyDescent="0.25">
      <c r="B44" s="213" t="s">
        <v>183</v>
      </c>
      <c r="C44" s="256" t="s">
        <v>188</v>
      </c>
      <c r="D44" s="59"/>
      <c r="E44" s="57"/>
      <c r="F44" s="5"/>
      <c r="G44" s="70"/>
      <c r="H44" s="7"/>
      <c r="I44" s="263" t="s">
        <v>231</v>
      </c>
    </row>
    <row r="45" spans="2:9" ht="22.5" customHeight="1" thickBot="1" x14ac:dyDescent="0.25">
      <c r="B45" s="214"/>
      <c r="C45" s="257"/>
      <c r="E45" s="18"/>
      <c r="F45" s="20"/>
      <c r="G45" s="68">
        <f>IF('V - S. CONCRETOS'!H45="não observado",1,IF('V - S. CONCRETOS'!H45="emergente",2,IF('V - S. CONCRETOS'!H45="dominado",3,0)))</f>
        <v>1</v>
      </c>
      <c r="H45" s="125" t="s">
        <v>5</v>
      </c>
      <c r="I45" s="215"/>
    </row>
    <row r="46" spans="2:9" ht="22.5" customHeight="1" x14ac:dyDescent="0.2">
      <c r="B46" s="219"/>
      <c r="C46" s="258"/>
      <c r="D46" s="61"/>
      <c r="E46" s="19"/>
      <c r="F46" s="19"/>
      <c r="G46" s="71"/>
      <c r="H46" s="19"/>
      <c r="I46" s="245"/>
    </row>
    <row r="47" spans="2:9" ht="15.75" customHeight="1" thickBot="1" x14ac:dyDescent="0.25">
      <c r="B47" s="213" t="s">
        <v>184</v>
      </c>
      <c r="C47" s="256" t="s">
        <v>189</v>
      </c>
      <c r="D47" s="96"/>
      <c r="E47" s="114"/>
      <c r="F47" s="115"/>
      <c r="G47" s="123"/>
      <c r="H47" s="99"/>
      <c r="I47" s="183"/>
    </row>
    <row r="48" spans="2:9" ht="22.5" customHeight="1" thickBot="1" x14ac:dyDescent="0.25">
      <c r="B48" s="214"/>
      <c r="C48" s="257"/>
      <c r="D48" s="110"/>
      <c r="E48" s="111"/>
      <c r="F48" s="88"/>
      <c r="G48" s="118">
        <f>IF('V - S. CONCRETOS'!H48="não observado",1,IF('V - S. CONCRETOS'!H48="emergente",2,IF('V - S. CONCRETOS'!H48="dominado",3,0)))</f>
        <v>1</v>
      </c>
      <c r="H48" s="87" t="s">
        <v>5</v>
      </c>
      <c r="I48" s="88" t="s">
        <v>232</v>
      </c>
    </row>
    <row r="49" spans="2:9" ht="15" customHeight="1" x14ac:dyDescent="0.2">
      <c r="B49" s="219"/>
      <c r="C49" s="258"/>
      <c r="D49" s="100"/>
      <c r="E49" s="119"/>
      <c r="F49" s="119"/>
      <c r="G49" s="124"/>
      <c r="H49" s="119"/>
      <c r="I49" s="187"/>
    </row>
    <row r="50" spans="2:9" ht="27.75" customHeight="1" thickBot="1" x14ac:dyDescent="0.25">
      <c r="B50" s="213" t="s">
        <v>185</v>
      </c>
      <c r="C50" s="256" t="s">
        <v>190</v>
      </c>
      <c r="D50" s="59"/>
      <c r="E50" s="57"/>
      <c r="F50" s="5"/>
      <c r="G50" s="70"/>
      <c r="H50" s="7"/>
      <c r="I50" s="263" t="s">
        <v>233</v>
      </c>
    </row>
    <row r="51" spans="2:9" ht="22.5" customHeight="1" thickBot="1" x14ac:dyDescent="0.25">
      <c r="B51" s="214"/>
      <c r="C51" s="257"/>
      <c r="E51" s="18"/>
      <c r="F51" s="20"/>
      <c r="G51" s="68">
        <f>IF('V - S. CONCRETOS'!H51="não observado",1,IF('V - S. CONCRETOS'!H51="emergente",2,IF('V - S. CONCRETOS'!H51="dominado",3,0)))</f>
        <v>1</v>
      </c>
      <c r="H51" s="125" t="s">
        <v>5</v>
      </c>
      <c r="I51" s="215"/>
    </row>
    <row r="52" spans="2:9" ht="33.75" customHeight="1" x14ac:dyDescent="0.2">
      <c r="B52" s="219"/>
      <c r="C52" s="258"/>
      <c r="D52" s="61"/>
      <c r="E52" s="19"/>
      <c r="F52" s="19"/>
      <c r="G52" s="71"/>
      <c r="H52" s="19"/>
      <c r="I52" s="245"/>
    </row>
    <row r="53" spans="2:9" ht="31.5" customHeight="1" thickBot="1" x14ac:dyDescent="0.25">
      <c r="B53" s="213" t="s">
        <v>186</v>
      </c>
      <c r="C53" s="256" t="s">
        <v>191</v>
      </c>
      <c r="D53" s="96"/>
      <c r="E53" s="114"/>
      <c r="F53" s="115"/>
      <c r="G53" s="123"/>
      <c r="H53" s="99"/>
      <c r="I53" s="247" t="s">
        <v>234</v>
      </c>
    </row>
    <row r="54" spans="2:9" ht="22.5" customHeight="1" thickBot="1" x14ac:dyDescent="0.25">
      <c r="B54" s="214"/>
      <c r="C54" s="257"/>
      <c r="D54" s="110"/>
      <c r="E54" s="111"/>
      <c r="F54" s="88"/>
      <c r="G54" s="118">
        <f>IF('V - S. CONCRETOS'!H54="não observado",1,IF('V - S. CONCRETOS'!H54="emergente",2,IF('V - S. CONCRETOS'!H54="dominado",3,0)))</f>
        <v>1</v>
      </c>
      <c r="H54" s="87" t="s">
        <v>5</v>
      </c>
      <c r="I54" s="242"/>
    </row>
    <row r="55" spans="2:9" ht="24.75" customHeight="1" x14ac:dyDescent="0.2">
      <c r="B55" s="219"/>
      <c r="C55" s="258"/>
      <c r="D55" s="100"/>
      <c r="E55" s="119"/>
      <c r="F55" s="119"/>
      <c r="G55" s="124"/>
      <c r="H55" s="119"/>
      <c r="I55" s="243"/>
    </row>
    <row r="56" spans="2:9" ht="20.25" customHeight="1" thickBot="1" x14ac:dyDescent="0.25">
      <c r="B56" s="213" t="s">
        <v>192</v>
      </c>
      <c r="C56" s="256" t="s">
        <v>359</v>
      </c>
      <c r="D56" s="59"/>
      <c r="E56" s="57"/>
      <c r="F56" s="104"/>
      <c r="G56" s="70"/>
      <c r="H56" s="7"/>
      <c r="I56" s="263" t="s">
        <v>235</v>
      </c>
    </row>
    <row r="57" spans="2:9" ht="20.25" customHeight="1" thickBot="1" x14ac:dyDescent="0.25">
      <c r="B57" s="214"/>
      <c r="C57" s="257"/>
      <c r="D57" s="68"/>
      <c r="E57" s="18"/>
      <c r="F57" s="20"/>
      <c r="G57" s="68">
        <f>IF('V - S. CONCRETOS'!H57="não observado",1,IF('V - S. CONCRETOS'!H57="emergente",2,IF('V - S. CONCRETOS'!H57="dominado",3,0)))</f>
        <v>1</v>
      </c>
      <c r="H57" s="125" t="s">
        <v>5</v>
      </c>
      <c r="I57" s="215"/>
    </row>
    <row r="58" spans="2:9" ht="17.25" customHeight="1" x14ac:dyDescent="0.2">
      <c r="B58" s="219"/>
      <c r="C58" s="258"/>
      <c r="D58" s="61"/>
      <c r="E58" s="19"/>
      <c r="F58" s="19"/>
      <c r="G58" s="71"/>
      <c r="H58" s="19"/>
      <c r="I58" s="245"/>
    </row>
    <row r="59" spans="2:9" ht="20.25" customHeight="1" thickBot="1" x14ac:dyDescent="0.25">
      <c r="B59" s="213" t="s">
        <v>193</v>
      </c>
      <c r="C59" s="256" t="s">
        <v>253</v>
      </c>
      <c r="D59" s="96"/>
      <c r="E59" s="114"/>
      <c r="F59" s="182"/>
      <c r="G59" s="123"/>
      <c r="H59" s="99"/>
      <c r="I59" s="247" t="s">
        <v>236</v>
      </c>
    </row>
    <row r="60" spans="2:9" ht="20.25" customHeight="1" thickBot="1" x14ac:dyDescent="0.25">
      <c r="B60" s="214"/>
      <c r="C60" s="257"/>
      <c r="D60" s="118"/>
      <c r="E60" s="111"/>
      <c r="F60" s="88"/>
      <c r="G60" s="118">
        <f>IF('V - S. CONCRETOS'!H60="não observado",1,IF('V - S. CONCRETOS'!H60="emergente",2,IF('V - S. CONCRETOS'!H60="dominado",3,0)))</f>
        <v>1</v>
      </c>
      <c r="H60" s="87" t="s">
        <v>5</v>
      </c>
      <c r="I60" s="242"/>
    </row>
    <row r="61" spans="2:9" ht="17.25" customHeight="1" x14ac:dyDescent="0.2">
      <c r="B61" s="219"/>
      <c r="C61" s="258"/>
      <c r="D61" s="100"/>
      <c r="E61" s="119"/>
      <c r="F61" s="119"/>
      <c r="G61" s="124"/>
      <c r="H61" s="119"/>
      <c r="I61" s="243"/>
    </row>
    <row r="62" spans="2:9" ht="7.5" customHeight="1" thickBot="1" x14ac:dyDescent="0.25">
      <c r="B62" s="213" t="s">
        <v>237</v>
      </c>
      <c r="C62" s="256" t="s">
        <v>242</v>
      </c>
      <c r="D62" s="59"/>
      <c r="E62" s="57"/>
      <c r="F62" s="6"/>
      <c r="G62" s="70"/>
      <c r="H62" s="7"/>
      <c r="I62" s="270" t="s">
        <v>239</v>
      </c>
    </row>
    <row r="63" spans="2:9" ht="24.75" customHeight="1" thickBot="1" x14ac:dyDescent="0.25">
      <c r="B63" s="214"/>
      <c r="C63" s="257"/>
      <c r="E63" s="125" t="s">
        <v>5</v>
      </c>
      <c r="F63" s="18" t="s">
        <v>238</v>
      </c>
      <c r="G63" s="68">
        <f>IF('V - S. CONCRETOS'!H63="não observado",1,IF('V - S. CONCRETOS'!H63="emergente",2,IF('V - S. CONCRETOS'!H63="dominado",3,0)))</f>
        <v>1</v>
      </c>
      <c r="H63" s="125" t="s">
        <v>5</v>
      </c>
      <c r="I63" s="271"/>
    </row>
    <row r="64" spans="2:9" ht="22.5" customHeight="1" thickBot="1" x14ac:dyDescent="0.25">
      <c r="B64" s="214"/>
      <c r="C64" s="257"/>
      <c r="D64" s="118"/>
      <c r="E64" s="111"/>
      <c r="F64" s="88"/>
      <c r="G64" s="118">
        <f>IF('V - S. CONCRETOS'!H64="não observado",1,IF('V - S. CONCRETOS'!H64="emergente",2,IF('V - S. CONCRETOS'!H64="dominado",3,0)))</f>
        <v>1</v>
      </c>
      <c r="H64" s="87" t="s">
        <v>5</v>
      </c>
      <c r="I64" s="88" t="s">
        <v>240</v>
      </c>
    </row>
    <row r="65" spans="2:9" ht="13.5" customHeight="1" x14ac:dyDescent="0.2">
      <c r="B65" s="219"/>
      <c r="C65" s="258"/>
      <c r="D65" s="100"/>
      <c r="E65" s="119"/>
      <c r="F65" s="119"/>
      <c r="G65" s="124"/>
      <c r="H65" s="119"/>
      <c r="I65" s="187"/>
    </row>
    <row r="66" spans="2:9" ht="21.75" customHeight="1" thickBot="1" x14ac:dyDescent="0.25">
      <c r="B66" s="213" t="s">
        <v>241</v>
      </c>
      <c r="C66" s="256" t="s">
        <v>243</v>
      </c>
      <c r="D66" s="59"/>
      <c r="E66" s="57"/>
      <c r="F66" s="6"/>
      <c r="G66" s="70"/>
      <c r="H66" s="7"/>
      <c r="I66" s="270" t="s">
        <v>245</v>
      </c>
    </row>
    <row r="67" spans="2:9" ht="24.75" customHeight="1" thickBot="1" x14ac:dyDescent="0.25">
      <c r="B67" s="214"/>
      <c r="C67" s="257"/>
      <c r="E67" s="125" t="s">
        <v>5</v>
      </c>
      <c r="F67" s="18" t="s">
        <v>244</v>
      </c>
      <c r="G67" s="68">
        <f>IF('V - S. CONCRETOS'!H67="não observado",1,IF('V - S. CONCRETOS'!H67="emergente",2,IF('V - S. CONCRETOS'!H67="dominado",3,0)))</f>
        <v>1</v>
      </c>
      <c r="H67" s="125" t="s">
        <v>5</v>
      </c>
      <c r="I67" s="271"/>
    </row>
    <row r="68" spans="2:9" ht="22.5" customHeight="1" thickBot="1" x14ac:dyDescent="0.25">
      <c r="B68" s="214"/>
      <c r="C68" s="257"/>
      <c r="D68" s="118"/>
      <c r="E68" s="111"/>
      <c r="F68" s="88"/>
      <c r="G68" s="118">
        <f>IF('V - S. CONCRETOS'!H68="não observado",1,IF('V - S. CONCRETOS'!H68="emergente",2,IF('V - S. CONCRETOS'!H68="dominado",3,0)))</f>
        <v>1</v>
      </c>
      <c r="H68" s="87" t="s">
        <v>5</v>
      </c>
      <c r="I68" s="249" t="s">
        <v>246</v>
      </c>
    </row>
    <row r="69" spans="2:9" ht="9.75" customHeight="1" x14ac:dyDescent="0.2">
      <c r="B69" s="219"/>
      <c r="C69" s="258"/>
      <c r="D69" s="100"/>
      <c r="E69" s="119"/>
      <c r="F69" s="119"/>
      <c r="G69" s="124"/>
      <c r="H69" s="119"/>
      <c r="I69" s="272"/>
    </row>
    <row r="70" spans="2:9" ht="27.75" customHeight="1" x14ac:dyDescent="0.2">
      <c r="B70" s="262" t="s">
        <v>373</v>
      </c>
      <c r="C70" s="262"/>
      <c r="D70" s="262"/>
      <c r="E70" s="262"/>
      <c r="F70" s="262"/>
      <c r="G70" s="262"/>
      <c r="H70" s="262"/>
      <c r="I70" s="262"/>
    </row>
  </sheetData>
  <sheetProtection algorithmName="SHA-512" hashValue="3R7ZXpnb7DZLLjoS2ow6mmdUprW9bVU0J3P0UKFb97pAl2z3cvdvP4b+bqvFgiwGWe72fF4DhaUoz/FMdH0dTA==" saltValue="MIvDBj906JMSOWoOYTnbuA==" spinCount="100000" sheet="1" objects="1" scenarios="1"/>
  <protectedRanges>
    <protectedRange sqref="H5:H6 H9:H11 E14 H14:H16 H19:H21 E19 E24 H24:H26 E29 E34 H29:H31 H34:H36 H39 H42 H48 H45 H51 H54 H57 E63 H60 H63:H64 E67 H67:H68" name="IntervaloIV"/>
  </protectedRanges>
  <mergeCells count="48">
    <mergeCell ref="B70:I70"/>
    <mergeCell ref="B53:B55"/>
    <mergeCell ref="C53:C55"/>
    <mergeCell ref="B56:B58"/>
    <mergeCell ref="C56:C58"/>
    <mergeCell ref="I62:I63"/>
    <mergeCell ref="B66:B69"/>
    <mergeCell ref="C66:C69"/>
    <mergeCell ref="I66:I67"/>
    <mergeCell ref="I68:I69"/>
    <mergeCell ref="B62:B65"/>
    <mergeCell ref="C62:C65"/>
    <mergeCell ref="B38:B40"/>
    <mergeCell ref="C38:C40"/>
    <mergeCell ref="B41:B43"/>
    <mergeCell ref="C41:C43"/>
    <mergeCell ref="B44:B46"/>
    <mergeCell ref="C44:C46"/>
    <mergeCell ref="I16:I17"/>
    <mergeCell ref="B18:B22"/>
    <mergeCell ref="C18:C22"/>
    <mergeCell ref="B23:B27"/>
    <mergeCell ref="C23:C27"/>
    <mergeCell ref="B1:I2"/>
    <mergeCell ref="D3:F3"/>
    <mergeCell ref="G3:I3"/>
    <mergeCell ref="B4:B6"/>
    <mergeCell ref="C4:C7"/>
    <mergeCell ref="B8:B11"/>
    <mergeCell ref="C8:C12"/>
    <mergeCell ref="F13:F14"/>
    <mergeCell ref="B33:B37"/>
    <mergeCell ref="C33:C37"/>
    <mergeCell ref="B13:B17"/>
    <mergeCell ref="C13:C17"/>
    <mergeCell ref="B28:B32"/>
    <mergeCell ref="C28:C32"/>
    <mergeCell ref="I44:I46"/>
    <mergeCell ref="I50:I52"/>
    <mergeCell ref="I53:I55"/>
    <mergeCell ref="I56:I58"/>
    <mergeCell ref="B59:B61"/>
    <mergeCell ref="C59:C61"/>
    <mergeCell ref="I59:I61"/>
    <mergeCell ref="B47:B49"/>
    <mergeCell ref="C47:C49"/>
    <mergeCell ref="B50:B52"/>
    <mergeCell ref="C50:C52"/>
  </mergeCells>
  <conditionalFormatting sqref="E15">
    <cfRule type="containsText" dxfId="381" priority="96" operator="containsText" text="DOMINADO">
      <formula>NOT(ISERROR(SEARCH("DOMINADO",E15)))</formula>
    </cfRule>
    <cfRule type="containsText" dxfId="380" priority="97" operator="containsText" text="EMERGENTE">
      <formula>NOT(ISERROR(SEARCH("EMERGENTE",E15)))</formula>
    </cfRule>
    <cfRule type="containsText" dxfId="379" priority="98" operator="containsText" text="NÃO OBSERVADO">
      <formula>NOT(ISERROR(SEARCH("NÃO OBSERVADO",E15)))</formula>
    </cfRule>
  </conditionalFormatting>
  <conditionalFormatting sqref="E20">
    <cfRule type="containsText" dxfId="378" priority="90" operator="containsText" text="DOMINADO">
      <formula>NOT(ISERROR(SEARCH("DOMINADO",E20)))</formula>
    </cfRule>
    <cfRule type="containsText" dxfId="377" priority="91" operator="containsText" text="EMERGENTE">
      <formula>NOT(ISERROR(SEARCH("EMERGENTE",E20)))</formula>
    </cfRule>
    <cfRule type="containsText" dxfId="376" priority="92" operator="containsText" text="NÃO OBSERVADO">
      <formula>NOT(ISERROR(SEARCH("NÃO OBSERVADO",E20)))</formula>
    </cfRule>
  </conditionalFormatting>
  <conditionalFormatting sqref="E25">
    <cfRule type="containsText" dxfId="375" priority="84" operator="containsText" text="DOMINADO">
      <formula>NOT(ISERROR(SEARCH("DOMINADO",E25)))</formula>
    </cfRule>
    <cfRule type="containsText" dxfId="374" priority="85" operator="containsText" text="EMERGENTE">
      <formula>NOT(ISERROR(SEARCH("EMERGENTE",E25)))</formula>
    </cfRule>
    <cfRule type="containsText" dxfId="373" priority="86" operator="containsText" text="NÃO OBSERVADO">
      <formula>NOT(ISERROR(SEARCH("NÃO OBSERVADO",E25)))</formula>
    </cfRule>
  </conditionalFormatting>
  <conditionalFormatting sqref="E35">
    <cfRule type="containsText" dxfId="372" priority="30" operator="containsText" text="DOMINADO">
      <formula>NOT(ISERROR(SEARCH("DOMINADO",E35)))</formula>
    </cfRule>
    <cfRule type="containsText" dxfId="371" priority="31" operator="containsText" text="EMERGENTE">
      <formula>NOT(ISERROR(SEARCH("EMERGENTE",E35)))</formula>
    </cfRule>
    <cfRule type="containsText" dxfId="370" priority="32" operator="containsText" text="NÃO OBSERVADO">
      <formula>NOT(ISERROR(SEARCH("NÃO OBSERVADO",E35)))</formula>
    </cfRule>
  </conditionalFormatting>
  <conditionalFormatting sqref="M4">
    <cfRule type="colorScale" priority="16">
      <colorScale>
        <cfvo type="min"/>
        <cfvo type="percentile" val="50"/>
        <cfvo type="max"/>
        <color rgb="FF92D050"/>
        <color theme="5" tint="0.39997558519241921"/>
        <color rgb="FFFFC000"/>
      </colorScale>
    </cfRule>
  </conditionalFormatting>
  <conditionalFormatting sqref="H5:H6 H9:H11 E14 H14:H16 H19:H21 E19 E24 H24:H26 E29 E34 H29:H31 H34:H36 H42 H48 H45 H51 H54 H57 E63 H60 H63:H64 E67 H67:H68">
    <cfRule type="containsText" dxfId="369" priority="13" operator="containsText" text="DOMINADO">
      <formula>NOT(ISERROR(SEARCH("DOMINADO",E5)))</formula>
    </cfRule>
    <cfRule type="containsText" dxfId="368" priority="14" operator="containsText" text="EMERGENTE">
      <formula>NOT(ISERROR(SEARCH("EMERGENTE",E5)))</formula>
    </cfRule>
    <cfRule type="containsText" dxfId="367" priority="15" operator="containsText" text="NÃO OBSERVADO">
      <formula>NOT(ISERROR(SEARCH("NÃO OBSERVADO",E5)))</formula>
    </cfRule>
  </conditionalFormatting>
  <conditionalFormatting sqref="H39">
    <cfRule type="containsText" dxfId="366" priority="1" operator="containsText" text="DOMINADO">
      <formula>NOT(ISERROR(SEARCH("DOMINADO",H39)))</formula>
    </cfRule>
    <cfRule type="containsText" dxfId="365" priority="2" operator="containsText" text="EMERGENTE">
      <formula>NOT(ISERROR(SEARCH("EMERGENTE",H39)))</formula>
    </cfRule>
    <cfRule type="containsText" dxfId="364" priority="3" operator="containsText" text="NÃO OBSERVADO">
      <formula>NOT(ISERROR(SEARCH("NÃO OBSERVADO",H39)))</formula>
    </cfRule>
  </conditionalFormatting>
  <dataValidations count="2">
    <dataValidation type="list" allowBlank="1" showInputMessage="1" showErrorMessage="1" sqref="E35 E15 E25 E20" xr:uid="{47B7AA37-4182-4F9F-9F7D-44178A0E5D6C}">
      <formula1>$M$4:$M$5</formula1>
    </dataValidation>
    <dataValidation type="list" allowBlank="1" showInputMessage="1" showErrorMessage="1" sqref="M4:M6 E34 E14 H29:H31 E19 E67 H14:H16 H5:H6 H9:H11 E24 H24:H26 H19:H21 H42 E29 H34:H36 H39 H48 H54 H45 H51 H57 E63 H60 H63:H64 H67:H68" xr:uid="{0D89E43E-BE5C-4323-B63C-4BD3B44BF900}">
      <formula1>$M$4:$M$6</formula1>
    </dataValidation>
  </dataValidations>
  <pageMargins left="0.23622047244094491" right="0.23622047244094491" top="0.55118110236220474" bottom="0.35433070866141736" header="0.31496062992125984" footer="0.31496062992125984"/>
  <pageSetup paperSize="9" orientation="landscape" r:id="rId1"/>
  <rowBreaks count="3" manualBreakCount="3">
    <brk id="27" min="1" max="8" man="1"/>
    <brk id="46" min="1" max="8" man="1"/>
    <brk id="61" min="1" max="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70341-8533-4117-B95F-2CFE634498DC}">
  <sheetPr codeName="Planilha7"/>
  <dimension ref="A1:BC122"/>
  <sheetViews>
    <sheetView showGridLines="0" workbookViewId="0">
      <selection activeCell="H8" sqref="H8"/>
    </sheetView>
  </sheetViews>
  <sheetFormatPr defaultColWidth="9.140625" defaultRowHeight="14.25" x14ac:dyDescent="0.2"/>
  <cols>
    <col min="1" max="1" width="2" style="2" customWidth="1"/>
    <col min="2" max="2" width="10.140625" style="2" customWidth="1"/>
    <col min="3" max="3" width="53.28515625" style="2" customWidth="1"/>
    <col min="4" max="4" width="0.85546875" style="72" customWidth="1"/>
    <col min="5" max="5" width="7.42578125" style="2" customWidth="1"/>
    <col min="6" max="6" width="70.85546875" style="2" customWidth="1"/>
    <col min="7" max="7" width="2.5703125" style="2" customWidth="1"/>
    <col min="8" max="9" width="9.140625" style="2"/>
    <col min="10" max="10" width="13.7109375" style="48" customWidth="1"/>
    <col min="11" max="16384" width="9.140625" style="2"/>
  </cols>
  <sheetData>
    <row r="1" spans="2:55" ht="86.25" customHeight="1" x14ac:dyDescent="0.2">
      <c r="B1" s="273"/>
      <c r="C1" s="274"/>
      <c r="D1" s="274"/>
      <c r="E1" s="274"/>
      <c r="F1" s="275"/>
      <c r="G1" s="137"/>
      <c r="H1" s="137"/>
      <c r="I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row>
    <row r="2" spans="2:55" ht="29.25" customHeight="1" x14ac:dyDescent="0.2">
      <c r="B2" s="28" t="s">
        <v>250</v>
      </c>
      <c r="C2" s="28" t="s">
        <v>251</v>
      </c>
      <c r="D2" s="222" t="s">
        <v>252</v>
      </c>
      <c r="E2" s="223"/>
      <c r="F2" s="224"/>
      <c r="G2" s="137"/>
      <c r="H2" s="137"/>
      <c r="I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row>
    <row r="3" spans="2:55" ht="6.75" customHeight="1" thickBot="1" x14ac:dyDescent="0.25">
      <c r="B3" s="213" t="s">
        <v>101</v>
      </c>
      <c r="C3" s="256" t="s">
        <v>162</v>
      </c>
      <c r="D3" s="70"/>
      <c r="E3" s="7"/>
      <c r="F3" s="104"/>
      <c r="G3" s="137"/>
      <c r="H3" s="137"/>
      <c r="I3" s="137"/>
      <c r="J3" s="48" t="s">
        <v>8</v>
      </c>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row>
    <row r="4" spans="2:55" ht="25.5" customHeight="1" thickBot="1" x14ac:dyDescent="0.25">
      <c r="B4" s="214"/>
      <c r="C4" s="257"/>
      <c r="D4" s="106"/>
      <c r="E4" s="125" t="s">
        <v>5</v>
      </c>
      <c r="F4" s="132" t="s">
        <v>254</v>
      </c>
      <c r="G4" s="137"/>
      <c r="H4" s="137"/>
      <c r="I4" s="137"/>
      <c r="J4" s="49" t="s">
        <v>5</v>
      </c>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row>
    <row r="5" spans="2:55" ht="25.5" customHeight="1" thickBot="1" x14ac:dyDescent="0.25">
      <c r="B5" s="214"/>
      <c r="C5" s="257"/>
      <c r="D5" s="127"/>
      <c r="E5" s="87" t="s">
        <v>5</v>
      </c>
      <c r="F5" s="188" t="s">
        <v>255</v>
      </c>
      <c r="G5" s="137"/>
      <c r="H5" s="137"/>
      <c r="I5" s="137"/>
      <c r="J5" s="50" t="s">
        <v>6</v>
      </c>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row>
    <row r="6" spans="2:55" ht="25.5" customHeight="1" thickBot="1" x14ac:dyDescent="0.25">
      <c r="B6" s="214"/>
      <c r="C6" s="257"/>
      <c r="D6" s="106"/>
      <c r="E6" s="125" t="s">
        <v>5</v>
      </c>
      <c r="F6" s="132" t="s">
        <v>257</v>
      </c>
      <c r="G6" s="137"/>
      <c r="H6" s="137"/>
      <c r="I6" s="137"/>
      <c r="J6" s="51" t="s">
        <v>7</v>
      </c>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row>
    <row r="7" spans="2:55" ht="25.5" customHeight="1" thickBot="1" x14ac:dyDescent="0.25">
      <c r="B7" s="214"/>
      <c r="C7" s="257"/>
      <c r="D7" s="127"/>
      <c r="E7" s="87" t="s">
        <v>5</v>
      </c>
      <c r="F7" s="188" t="s">
        <v>258</v>
      </c>
      <c r="G7" s="137"/>
      <c r="H7" s="137"/>
      <c r="I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row>
    <row r="8" spans="2:55" ht="25.5" customHeight="1" thickBot="1" x14ac:dyDescent="0.25">
      <c r="B8" s="214"/>
      <c r="C8" s="257"/>
      <c r="D8" s="106"/>
      <c r="E8" s="125" t="s">
        <v>5</v>
      </c>
      <c r="F8" s="132" t="s">
        <v>259</v>
      </c>
      <c r="G8" s="137"/>
      <c r="H8" s="137"/>
      <c r="I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row>
    <row r="9" spans="2:55" ht="6.75" customHeight="1" x14ac:dyDescent="0.2">
      <c r="B9" s="46"/>
      <c r="C9" s="258"/>
      <c r="D9" s="71"/>
      <c r="E9" s="19"/>
      <c r="F9" s="133"/>
      <c r="G9" s="137"/>
      <c r="H9" s="137"/>
      <c r="I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c r="BB9" s="137"/>
      <c r="BC9" s="137"/>
    </row>
    <row r="10" spans="2:55" ht="6.75" customHeight="1" thickBot="1" x14ac:dyDescent="0.25">
      <c r="B10" s="213" t="s">
        <v>102</v>
      </c>
      <c r="C10" s="256" t="s">
        <v>392</v>
      </c>
      <c r="D10" s="123"/>
      <c r="E10" s="99"/>
      <c r="F10" s="183"/>
      <c r="G10" s="137"/>
      <c r="H10" s="137"/>
      <c r="I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row>
    <row r="11" spans="2:55" ht="25.5" customHeight="1" thickBot="1" x14ac:dyDescent="0.25">
      <c r="B11" s="214"/>
      <c r="C11" s="257"/>
      <c r="D11" s="127">
        <f>IF('VI - S. ABSTRATOS'!E11="não observado",1,IF('VI - S. ABSTRATOS'!E11="emergente",2,IF('VI - S. ABSTRATOS'!E11="dominado",3,0)))</f>
        <v>1</v>
      </c>
      <c r="E11" s="87" t="s">
        <v>5</v>
      </c>
      <c r="F11" s="188" t="s">
        <v>331</v>
      </c>
      <c r="G11" s="137"/>
      <c r="H11" s="137"/>
      <c r="I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row>
    <row r="12" spans="2:55" ht="25.5" customHeight="1" thickBot="1" x14ac:dyDescent="0.25">
      <c r="B12" s="214"/>
      <c r="C12" s="257"/>
      <c r="D12" s="106"/>
      <c r="E12" s="125" t="s">
        <v>5</v>
      </c>
      <c r="F12" s="132" t="s">
        <v>260</v>
      </c>
      <c r="G12" s="137"/>
      <c r="H12" s="137"/>
      <c r="I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row>
    <row r="13" spans="2:55" ht="25.5" customHeight="1" thickBot="1" x14ac:dyDescent="0.25">
      <c r="B13" s="214"/>
      <c r="C13" s="257"/>
      <c r="D13" s="127"/>
      <c r="E13" s="87" t="s">
        <v>5</v>
      </c>
      <c r="F13" s="188" t="s">
        <v>261</v>
      </c>
      <c r="G13" s="137"/>
      <c r="H13" s="137"/>
      <c r="I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row>
    <row r="14" spans="2:55" ht="24" customHeight="1" thickBot="1" x14ac:dyDescent="0.25">
      <c r="B14" s="214"/>
      <c r="C14" s="257"/>
      <c r="D14" s="106">
        <f>IF('VI - S. ABSTRATOS'!E14="não observado",1,IF('VI - S. ABSTRATOS'!E14="emergente",2,IF('VI - S. ABSTRATOS'!E14="dominado",3,0)))</f>
        <v>1</v>
      </c>
      <c r="E14" s="125" t="s">
        <v>5</v>
      </c>
      <c r="F14" s="132" t="s">
        <v>262</v>
      </c>
      <c r="G14" s="137"/>
      <c r="H14" s="137"/>
      <c r="I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row>
    <row r="15" spans="2:55" ht="25.5" customHeight="1" thickBot="1" x14ac:dyDescent="0.25">
      <c r="B15" s="214"/>
      <c r="C15" s="257"/>
      <c r="D15" s="127"/>
      <c r="E15" s="87" t="s">
        <v>5</v>
      </c>
      <c r="F15" s="188" t="s">
        <v>263</v>
      </c>
      <c r="G15" s="137"/>
      <c r="H15" s="137"/>
      <c r="I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row>
    <row r="16" spans="2:55" ht="6.75" customHeight="1" x14ac:dyDescent="0.2">
      <c r="B16" s="46"/>
      <c r="C16" s="258"/>
      <c r="D16" s="124"/>
      <c r="E16" s="119"/>
      <c r="F16" s="189"/>
      <c r="G16" s="137"/>
      <c r="H16" s="137"/>
      <c r="I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row>
    <row r="17" spans="2:55" ht="6.75" customHeight="1" thickBot="1" x14ac:dyDescent="0.25">
      <c r="B17" s="213" t="s">
        <v>103</v>
      </c>
      <c r="C17" s="256" t="s">
        <v>171</v>
      </c>
      <c r="D17" s="70"/>
      <c r="E17" s="7"/>
      <c r="F17" s="104"/>
      <c r="G17" s="137"/>
      <c r="H17" s="137"/>
      <c r="I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row>
    <row r="18" spans="2:55" ht="22.5" customHeight="1" thickBot="1" x14ac:dyDescent="0.25">
      <c r="B18" s="214"/>
      <c r="C18" s="257"/>
      <c r="D18" s="68">
        <f>IF('VI - S. ABSTRATOS'!E18="não observado",1,IF('VI - S. ABSTRATOS'!E18="emergente",2,IF('VI - S. ABSTRATOS'!E18="dominado",3,0)))</f>
        <v>1</v>
      </c>
      <c r="E18" s="125" t="s">
        <v>5</v>
      </c>
      <c r="F18" s="132" t="s">
        <v>264</v>
      </c>
      <c r="G18" s="137"/>
      <c r="H18" s="137"/>
      <c r="I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row>
    <row r="19" spans="2:55" ht="22.5" customHeight="1" thickBot="1" x14ac:dyDescent="0.25">
      <c r="B19" s="214"/>
      <c r="C19" s="257"/>
      <c r="D19" s="127"/>
      <c r="E19" s="87" t="s">
        <v>5</v>
      </c>
      <c r="F19" s="188" t="s">
        <v>265</v>
      </c>
      <c r="G19" s="137"/>
      <c r="H19" s="137"/>
      <c r="I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row>
    <row r="20" spans="2:55" ht="22.5" customHeight="1" thickBot="1" x14ac:dyDescent="0.25">
      <c r="B20" s="214"/>
      <c r="C20" s="257"/>
      <c r="D20" s="106"/>
      <c r="E20" s="125" t="s">
        <v>5</v>
      </c>
      <c r="F20" s="132" t="s">
        <v>266</v>
      </c>
      <c r="G20" s="137"/>
      <c r="H20" s="137"/>
      <c r="I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row>
    <row r="21" spans="2:55" ht="22.5" customHeight="1" thickBot="1" x14ac:dyDescent="0.25">
      <c r="B21" s="214"/>
      <c r="C21" s="257"/>
      <c r="D21" s="127"/>
      <c r="E21" s="87" t="s">
        <v>5</v>
      </c>
      <c r="F21" s="188" t="s">
        <v>267</v>
      </c>
      <c r="G21" s="137"/>
      <c r="H21" s="137"/>
      <c r="I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row>
    <row r="22" spans="2:55" ht="22.5" customHeight="1" thickBot="1" x14ac:dyDescent="0.25">
      <c r="B22" s="214"/>
      <c r="C22" s="257"/>
      <c r="D22" s="106">
        <f>IF('VI - S. ABSTRATOS'!E22="não observado",1,IF('VI - S. ABSTRATOS'!E22="emergente",2,IF('VI - S. ABSTRATOS'!E22="dominado",3,0)))</f>
        <v>1</v>
      </c>
      <c r="E22" s="125" t="s">
        <v>5</v>
      </c>
      <c r="F22" s="132" t="s">
        <v>268</v>
      </c>
      <c r="G22" s="137"/>
      <c r="H22" s="137"/>
      <c r="I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row>
    <row r="23" spans="2:55" ht="6.75" customHeight="1" x14ac:dyDescent="0.2">
      <c r="B23" s="219"/>
      <c r="C23" s="258"/>
      <c r="D23" s="71"/>
      <c r="E23" s="19"/>
      <c r="F23" s="21"/>
      <c r="G23" s="137"/>
      <c r="H23" s="137"/>
      <c r="I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row>
    <row r="24" spans="2:55" ht="6.75" customHeight="1" thickBot="1" x14ac:dyDescent="0.25">
      <c r="B24" s="213" t="s">
        <v>104</v>
      </c>
      <c r="C24" s="256" t="s">
        <v>174</v>
      </c>
      <c r="D24" s="123"/>
      <c r="E24" s="99"/>
      <c r="F24" s="183"/>
      <c r="G24" s="137"/>
      <c r="H24" s="137"/>
      <c r="I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row>
    <row r="25" spans="2:55" ht="22.5" customHeight="1" thickBot="1" x14ac:dyDescent="0.25">
      <c r="B25" s="214"/>
      <c r="C25" s="257"/>
      <c r="D25" s="127">
        <f>IF('VI - S. ABSTRATOS'!E25="não observado",1,IF('VI - S. ABSTRATOS'!E25="emergente",2,IF('VI - S. ABSTRATOS'!E25="dominado",3,0)))</f>
        <v>1</v>
      </c>
      <c r="E25" s="87" t="s">
        <v>5</v>
      </c>
      <c r="F25" s="188" t="s">
        <v>269</v>
      </c>
      <c r="G25" s="137"/>
      <c r="H25" s="137"/>
      <c r="I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row>
    <row r="26" spans="2:55" ht="22.5" customHeight="1" thickBot="1" x14ac:dyDescent="0.25">
      <c r="B26" s="214"/>
      <c r="C26" s="257"/>
      <c r="D26" s="106"/>
      <c r="E26" s="125" t="s">
        <v>5</v>
      </c>
      <c r="F26" s="132" t="s">
        <v>270</v>
      </c>
      <c r="G26" s="137"/>
      <c r="H26" s="137"/>
      <c r="I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row>
    <row r="27" spans="2:55" ht="22.5" customHeight="1" thickBot="1" x14ac:dyDescent="0.25">
      <c r="B27" s="214"/>
      <c r="C27" s="257"/>
      <c r="D27" s="127"/>
      <c r="E27" s="87" t="s">
        <v>5</v>
      </c>
      <c r="F27" s="188" t="s">
        <v>271</v>
      </c>
      <c r="G27" s="137"/>
      <c r="H27" s="137"/>
      <c r="I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row>
    <row r="28" spans="2:55" ht="22.5" customHeight="1" thickBot="1" x14ac:dyDescent="0.25">
      <c r="B28" s="214"/>
      <c r="C28" s="257"/>
      <c r="D28" s="106"/>
      <c r="E28" s="125" t="s">
        <v>5</v>
      </c>
      <c r="F28" s="132" t="s">
        <v>267</v>
      </c>
      <c r="G28" s="137"/>
      <c r="H28" s="137"/>
      <c r="I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row>
    <row r="29" spans="2:55" ht="22.5" customHeight="1" thickBot="1" x14ac:dyDescent="0.25">
      <c r="B29" s="214"/>
      <c r="C29" s="257"/>
      <c r="D29" s="127">
        <f>IF('VI - S. ABSTRATOS'!E29="não observado",1,IF('VI - S. ABSTRATOS'!E29="emergente",2,IF('VI - S. ABSTRATOS'!E29="dominado",3,0)))</f>
        <v>1</v>
      </c>
      <c r="E29" s="87" t="s">
        <v>5</v>
      </c>
      <c r="F29" s="188" t="s">
        <v>268</v>
      </c>
      <c r="G29" s="137"/>
      <c r="H29" s="137"/>
      <c r="I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row>
    <row r="30" spans="2:55" ht="6.75" customHeight="1" x14ac:dyDescent="0.2">
      <c r="B30" s="219"/>
      <c r="C30" s="258"/>
      <c r="D30" s="124"/>
      <c r="E30" s="119"/>
      <c r="F30" s="189"/>
      <c r="G30" s="137"/>
      <c r="H30" s="137"/>
      <c r="I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row>
    <row r="31" spans="2:55" ht="6.75" customHeight="1" thickBot="1" x14ac:dyDescent="0.25">
      <c r="B31" s="213" t="s">
        <v>135</v>
      </c>
      <c r="C31" s="256" t="s">
        <v>175</v>
      </c>
      <c r="D31" s="70"/>
      <c r="E31" s="7"/>
      <c r="F31" s="77"/>
      <c r="G31" s="137"/>
      <c r="H31" s="137"/>
      <c r="I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row>
    <row r="32" spans="2:55" ht="22.5" customHeight="1" thickBot="1" x14ac:dyDescent="0.25">
      <c r="B32" s="214"/>
      <c r="C32" s="257"/>
      <c r="D32" s="68">
        <f>IF('VI - S. ABSTRATOS'!E32="não observado",1,IF('VI - S. ABSTRATOS'!E32="emergente",2,IF('VI - S. ABSTRATOS'!E32="dominado",3,0)))</f>
        <v>1</v>
      </c>
      <c r="E32" s="125" t="s">
        <v>5</v>
      </c>
      <c r="F32" s="132" t="s">
        <v>272</v>
      </c>
      <c r="G32" s="137"/>
      <c r="H32" s="137"/>
      <c r="I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row>
    <row r="33" spans="2:55" ht="22.5" customHeight="1" thickBot="1" x14ac:dyDescent="0.25">
      <c r="B33" s="214"/>
      <c r="C33" s="257"/>
      <c r="D33" s="127"/>
      <c r="E33" s="87" t="s">
        <v>5</v>
      </c>
      <c r="F33" s="188" t="s">
        <v>273</v>
      </c>
      <c r="G33" s="137"/>
      <c r="H33" s="137"/>
      <c r="I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row>
    <row r="34" spans="2:55" ht="22.5" customHeight="1" thickBot="1" x14ac:dyDescent="0.25">
      <c r="B34" s="214"/>
      <c r="C34" s="257"/>
      <c r="D34" s="106"/>
      <c r="E34" s="125" t="s">
        <v>5</v>
      </c>
      <c r="F34" s="132" t="s">
        <v>274</v>
      </c>
      <c r="G34" s="137"/>
      <c r="H34" s="137"/>
      <c r="I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row>
    <row r="35" spans="2:55" ht="22.5" customHeight="1" thickBot="1" x14ac:dyDescent="0.25">
      <c r="B35" s="214"/>
      <c r="C35" s="257"/>
      <c r="D35" s="127"/>
      <c r="E35" s="87" t="s">
        <v>5</v>
      </c>
      <c r="F35" s="188" t="s">
        <v>275</v>
      </c>
      <c r="G35" s="137"/>
      <c r="H35" s="137"/>
      <c r="I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row>
    <row r="36" spans="2:55" ht="22.5" customHeight="1" thickBot="1" x14ac:dyDescent="0.25">
      <c r="B36" s="214"/>
      <c r="C36" s="257"/>
      <c r="D36" s="106">
        <f>IF('VI - S. ABSTRATOS'!E36="não observado",1,IF('VI - S. ABSTRATOS'!E36="emergente",2,IF('VI - S. ABSTRATOS'!E36="dominado",3,0)))</f>
        <v>1</v>
      </c>
      <c r="E36" s="125" t="s">
        <v>5</v>
      </c>
      <c r="F36" s="132" t="s">
        <v>276</v>
      </c>
      <c r="G36" s="137"/>
      <c r="H36" s="137"/>
      <c r="I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row>
    <row r="37" spans="2:55" ht="6.75" customHeight="1" x14ac:dyDescent="0.2">
      <c r="B37" s="219"/>
      <c r="C37" s="258"/>
      <c r="D37" s="71"/>
      <c r="E37" s="19"/>
      <c r="F37" s="107"/>
      <c r="G37" s="137"/>
      <c r="H37" s="137"/>
      <c r="I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row>
    <row r="38" spans="2:55" ht="6.75" customHeight="1" thickBot="1" x14ac:dyDescent="0.25">
      <c r="B38" s="213" t="s">
        <v>138</v>
      </c>
      <c r="C38" s="256" t="s">
        <v>176</v>
      </c>
      <c r="D38" s="123"/>
      <c r="E38" s="99"/>
      <c r="F38" s="183"/>
      <c r="G38" s="137"/>
      <c r="H38" s="137"/>
      <c r="I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row>
    <row r="39" spans="2:55" ht="25.5" customHeight="1" thickBot="1" x14ac:dyDescent="0.25">
      <c r="B39" s="214"/>
      <c r="C39" s="257"/>
      <c r="D39" s="127">
        <f>IF('VI - S. ABSTRATOS'!E39="não observado",1,IF('VI - S. ABSTRATOS'!E39="emergente",2,IF('VI - S. ABSTRATOS'!E39="dominado",3,0)))</f>
        <v>1</v>
      </c>
      <c r="E39" s="87" t="s">
        <v>5</v>
      </c>
      <c r="F39" s="188" t="s">
        <v>277</v>
      </c>
      <c r="G39" s="137"/>
      <c r="H39" s="137"/>
      <c r="I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row>
    <row r="40" spans="2:55" ht="22.5" customHeight="1" thickBot="1" x14ac:dyDescent="0.25">
      <c r="B40" s="214"/>
      <c r="C40" s="257"/>
      <c r="D40" s="106"/>
      <c r="E40" s="125" t="s">
        <v>5</v>
      </c>
      <c r="F40" s="132" t="s">
        <v>278</v>
      </c>
      <c r="G40" s="137"/>
      <c r="H40" s="137"/>
      <c r="I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row>
    <row r="41" spans="2:55" ht="22.5" customHeight="1" thickBot="1" x14ac:dyDescent="0.25">
      <c r="B41" s="214"/>
      <c r="C41" s="257"/>
      <c r="D41" s="127"/>
      <c r="E41" s="87" t="s">
        <v>5</v>
      </c>
      <c r="F41" s="188" t="s">
        <v>279</v>
      </c>
      <c r="G41" s="137"/>
      <c r="H41" s="137"/>
      <c r="I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row>
    <row r="42" spans="2:55" ht="25.5" customHeight="1" thickBot="1" x14ac:dyDescent="0.25">
      <c r="B42" s="214"/>
      <c r="C42" s="257"/>
      <c r="D42" s="106"/>
      <c r="E42" s="125" t="s">
        <v>5</v>
      </c>
      <c r="F42" s="132" t="s">
        <v>280</v>
      </c>
      <c r="G42" s="137"/>
      <c r="H42" s="137"/>
      <c r="I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row>
    <row r="43" spans="2:55" ht="25.5" customHeight="1" thickBot="1" x14ac:dyDescent="0.25">
      <c r="B43" s="214"/>
      <c r="C43" s="257"/>
      <c r="D43" s="127">
        <f>IF('VI - S. ABSTRATOS'!E43="não observado",1,IF('VI - S. ABSTRATOS'!E43="emergente",2,IF('VI - S. ABSTRATOS'!E43="dominado",3,0)))</f>
        <v>1</v>
      </c>
      <c r="E43" s="87" t="s">
        <v>5</v>
      </c>
      <c r="F43" s="188" t="s">
        <v>281</v>
      </c>
      <c r="G43" s="137"/>
      <c r="H43" s="137"/>
      <c r="I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row>
    <row r="44" spans="2:55" ht="6.75" customHeight="1" x14ac:dyDescent="0.2">
      <c r="B44" s="219"/>
      <c r="C44" s="258"/>
      <c r="D44" s="124"/>
      <c r="E44" s="119"/>
      <c r="F44" s="189"/>
      <c r="G44" s="137"/>
      <c r="H44" s="137"/>
      <c r="I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row>
    <row r="45" spans="2:55" ht="6.75" customHeight="1" thickBot="1" x14ac:dyDescent="0.25">
      <c r="B45" s="213" t="s">
        <v>226</v>
      </c>
      <c r="C45" s="256" t="s">
        <v>227</v>
      </c>
      <c r="D45" s="70"/>
      <c r="E45" s="7"/>
      <c r="F45" s="77"/>
      <c r="G45" s="137"/>
      <c r="H45" s="137"/>
      <c r="I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row>
    <row r="46" spans="2:55" ht="25.5" customHeight="1" thickBot="1" x14ac:dyDescent="0.25">
      <c r="B46" s="214"/>
      <c r="C46" s="257"/>
      <c r="D46" s="68">
        <f>IF('VI - S. ABSTRATOS'!E46="não observado",1,IF('VI - S. ABSTRATOS'!E46="emergente",2,IF('VI - S. ABSTRATOS'!E46="dominado",3,0)))</f>
        <v>1</v>
      </c>
      <c r="E46" s="125" t="s">
        <v>5</v>
      </c>
      <c r="F46" s="132" t="s">
        <v>282</v>
      </c>
      <c r="G46" s="137"/>
      <c r="H46" s="137"/>
      <c r="I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row>
    <row r="47" spans="2:55" ht="22.5" customHeight="1" thickBot="1" x14ac:dyDescent="0.25">
      <c r="B47" s="214"/>
      <c r="C47" s="257"/>
      <c r="D47" s="127"/>
      <c r="E47" s="87" t="s">
        <v>5</v>
      </c>
      <c r="F47" s="188" t="s">
        <v>283</v>
      </c>
      <c r="G47" s="137"/>
      <c r="H47" s="137"/>
      <c r="I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row>
    <row r="48" spans="2:55" ht="22.5" customHeight="1" thickBot="1" x14ac:dyDescent="0.25">
      <c r="B48" s="214"/>
      <c r="C48" s="257"/>
      <c r="D48" s="106"/>
      <c r="E48" s="125" t="s">
        <v>5</v>
      </c>
      <c r="F48" s="132" t="s">
        <v>284</v>
      </c>
      <c r="G48" s="137"/>
      <c r="H48" s="137"/>
      <c r="I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row>
    <row r="49" spans="2:55" ht="25.5" customHeight="1" thickBot="1" x14ac:dyDescent="0.25">
      <c r="B49" s="214"/>
      <c r="C49" s="257"/>
      <c r="D49" s="127"/>
      <c r="E49" s="87" t="s">
        <v>5</v>
      </c>
      <c r="F49" s="188" t="s">
        <v>285</v>
      </c>
      <c r="G49" s="137"/>
      <c r="H49" s="137"/>
      <c r="I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row>
    <row r="50" spans="2:55" ht="25.5" customHeight="1" thickBot="1" x14ac:dyDescent="0.25">
      <c r="B50" s="214"/>
      <c r="C50" s="257"/>
      <c r="D50" s="106">
        <f>IF('VI - S. ABSTRATOS'!E50="não observado",1,IF('VI - S. ABSTRATOS'!E50="emergente",2,IF('VI - S. ABSTRATOS'!E50="dominado",3,0)))</f>
        <v>1</v>
      </c>
      <c r="E50" s="125" t="s">
        <v>5</v>
      </c>
      <c r="F50" s="132" t="s">
        <v>281</v>
      </c>
      <c r="G50" s="137"/>
      <c r="H50" s="137"/>
      <c r="I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row>
    <row r="51" spans="2:55" ht="6.75" customHeight="1" x14ac:dyDescent="0.2">
      <c r="B51" s="219"/>
      <c r="C51" s="258"/>
      <c r="D51" s="71"/>
      <c r="E51" s="19"/>
      <c r="F51" s="107"/>
      <c r="G51" s="137"/>
      <c r="H51" s="137"/>
      <c r="I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row>
    <row r="52" spans="2:55" ht="6.75" customHeight="1" thickBot="1" x14ac:dyDescent="0.25">
      <c r="B52" s="213" t="s">
        <v>142</v>
      </c>
      <c r="C52" s="256" t="s">
        <v>177</v>
      </c>
      <c r="D52" s="123"/>
      <c r="E52" s="111"/>
      <c r="F52" s="190"/>
      <c r="G52" s="137"/>
      <c r="H52" s="137"/>
      <c r="I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row>
    <row r="53" spans="2:55" ht="22.5" customHeight="1" thickBot="1" x14ac:dyDescent="0.25">
      <c r="B53" s="214"/>
      <c r="C53" s="257"/>
      <c r="D53" s="127"/>
      <c r="E53" s="87" t="s">
        <v>5</v>
      </c>
      <c r="F53" s="188" t="s">
        <v>286</v>
      </c>
      <c r="G53" s="137"/>
      <c r="H53" s="137"/>
      <c r="I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row>
    <row r="54" spans="2:55" ht="22.5" customHeight="1" thickBot="1" x14ac:dyDescent="0.25">
      <c r="B54" s="214"/>
      <c r="C54" s="257"/>
      <c r="D54" s="106"/>
      <c r="E54" s="125" t="s">
        <v>5</v>
      </c>
      <c r="F54" s="132" t="s">
        <v>287</v>
      </c>
      <c r="G54" s="137"/>
      <c r="H54" s="137"/>
      <c r="I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row>
    <row r="55" spans="2:55" ht="22.5" customHeight="1" thickBot="1" x14ac:dyDescent="0.25">
      <c r="B55" s="214"/>
      <c r="C55" s="257"/>
      <c r="D55" s="127"/>
      <c r="E55" s="87" t="s">
        <v>5</v>
      </c>
      <c r="F55" s="188" t="s">
        <v>288</v>
      </c>
      <c r="G55" s="137"/>
      <c r="H55" s="137"/>
      <c r="I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row>
    <row r="56" spans="2:55" ht="22.5" customHeight="1" thickBot="1" x14ac:dyDescent="0.25">
      <c r="B56" s="214"/>
      <c r="C56" s="257"/>
      <c r="D56" s="106"/>
      <c r="E56" s="125" t="s">
        <v>5</v>
      </c>
      <c r="F56" s="132" t="s">
        <v>289</v>
      </c>
      <c r="G56" s="137"/>
      <c r="H56" s="137"/>
      <c r="I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row>
    <row r="57" spans="2:55" ht="22.5" customHeight="1" thickBot="1" x14ac:dyDescent="0.25">
      <c r="B57" s="214"/>
      <c r="C57" s="257"/>
      <c r="D57" s="127"/>
      <c r="E57" s="87" t="s">
        <v>5</v>
      </c>
      <c r="F57" s="188" t="s">
        <v>290</v>
      </c>
      <c r="G57" s="137"/>
      <c r="H57" s="137"/>
      <c r="I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row>
    <row r="58" spans="2:55" ht="6.75" customHeight="1" x14ac:dyDescent="0.2">
      <c r="B58" s="219"/>
      <c r="C58" s="258"/>
      <c r="D58" s="124"/>
      <c r="E58" s="119"/>
      <c r="F58" s="189"/>
      <c r="G58" s="137"/>
      <c r="H58" s="137"/>
      <c r="I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row>
    <row r="59" spans="2:55" ht="6.75" customHeight="1" thickBot="1" x14ac:dyDescent="0.25">
      <c r="B59" s="213" t="s">
        <v>143</v>
      </c>
      <c r="C59" s="256" t="s">
        <v>187</v>
      </c>
      <c r="D59" s="70"/>
      <c r="E59" s="7"/>
      <c r="F59" s="135"/>
      <c r="G59" s="137"/>
      <c r="H59" s="137"/>
      <c r="I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row>
    <row r="60" spans="2:55" ht="22.5" customHeight="1" thickBot="1" x14ac:dyDescent="0.25">
      <c r="B60" s="214"/>
      <c r="C60" s="257"/>
      <c r="D60" s="68">
        <f>IF('VI - S. ABSTRATOS'!E60="não observado",1,IF('VI - S. ABSTRATOS'!E60="emergente",2,IF('VI - S. ABSTRATOS'!E60="dominado",3,0)))</f>
        <v>1</v>
      </c>
      <c r="E60" s="125" t="s">
        <v>5</v>
      </c>
      <c r="F60" s="132" t="s">
        <v>291</v>
      </c>
      <c r="G60" s="137"/>
      <c r="H60" s="137"/>
      <c r="I60" s="137"/>
      <c r="K60" s="137"/>
      <c r="L60" s="137"/>
      <c r="M60" s="137"/>
      <c r="N60" s="137"/>
      <c r="O60" s="137"/>
      <c r="P60" s="137"/>
      <c r="Q60" s="137"/>
      <c r="R60" s="137"/>
      <c r="S60" s="137"/>
      <c r="T60" s="137"/>
      <c r="U60" s="137"/>
      <c r="V60" s="137"/>
      <c r="W60" s="137"/>
      <c r="X60" s="137"/>
      <c r="Y60" s="137"/>
      <c r="Z60" s="13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row>
    <row r="61" spans="2:55" ht="22.5" customHeight="1" thickBot="1" x14ac:dyDescent="0.25">
      <c r="B61" s="214"/>
      <c r="C61" s="257"/>
      <c r="D61" s="127"/>
      <c r="E61" s="87" t="s">
        <v>5</v>
      </c>
      <c r="F61" s="188" t="s">
        <v>292</v>
      </c>
      <c r="G61" s="137"/>
      <c r="H61" s="137"/>
      <c r="I61" s="137"/>
      <c r="K61" s="137"/>
      <c r="L61" s="137"/>
      <c r="M61" s="137"/>
      <c r="N61" s="137"/>
      <c r="O61" s="137"/>
      <c r="P61" s="137"/>
      <c r="Q61" s="137"/>
      <c r="R61" s="137"/>
      <c r="S61" s="137"/>
      <c r="T61" s="137"/>
      <c r="U61" s="137"/>
      <c r="V61" s="137"/>
      <c r="W61" s="137"/>
      <c r="X61" s="137"/>
      <c r="Y61" s="137"/>
      <c r="Z61" s="13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row>
    <row r="62" spans="2:55" ht="22.5" customHeight="1" thickBot="1" x14ac:dyDescent="0.25">
      <c r="B62" s="214"/>
      <c r="C62" s="257"/>
      <c r="D62" s="106"/>
      <c r="E62" s="125" t="s">
        <v>5</v>
      </c>
      <c r="F62" s="132" t="s">
        <v>293</v>
      </c>
      <c r="G62" s="137"/>
      <c r="H62" s="137"/>
      <c r="I62" s="137"/>
      <c r="K62" s="137"/>
      <c r="L62" s="137"/>
      <c r="M62" s="137"/>
      <c r="N62" s="137"/>
      <c r="O62" s="137"/>
      <c r="P62" s="137"/>
      <c r="Q62" s="137"/>
      <c r="R62" s="137"/>
      <c r="S62" s="137"/>
      <c r="T62" s="137"/>
      <c r="U62" s="137"/>
      <c r="V62" s="137"/>
      <c r="W62" s="137"/>
      <c r="X62" s="137"/>
      <c r="Y62" s="137"/>
      <c r="Z62" s="13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row>
    <row r="63" spans="2:55" ht="22.5" customHeight="1" thickBot="1" x14ac:dyDescent="0.25">
      <c r="B63" s="214"/>
      <c r="C63" s="257"/>
      <c r="D63" s="127"/>
      <c r="E63" s="87" t="s">
        <v>5</v>
      </c>
      <c r="F63" s="188" t="s">
        <v>294</v>
      </c>
      <c r="G63" s="137"/>
      <c r="H63" s="137"/>
      <c r="I63" s="137"/>
      <c r="K63" s="137"/>
      <c r="L63" s="137"/>
      <c r="M63" s="137"/>
      <c r="N63" s="137"/>
      <c r="O63" s="137"/>
      <c r="P63" s="137"/>
      <c r="Q63" s="137"/>
      <c r="R63" s="137"/>
      <c r="S63" s="137"/>
      <c r="T63" s="137"/>
      <c r="U63" s="137"/>
      <c r="V63" s="137"/>
      <c r="W63" s="137"/>
      <c r="X63" s="137"/>
      <c r="Y63" s="137"/>
      <c r="Z63" s="13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row>
    <row r="64" spans="2:55" ht="22.5" customHeight="1" thickBot="1" x14ac:dyDescent="0.25">
      <c r="B64" s="214"/>
      <c r="C64" s="257"/>
      <c r="D64" s="106"/>
      <c r="E64" s="125" t="s">
        <v>5</v>
      </c>
      <c r="F64" s="132" t="s">
        <v>295</v>
      </c>
      <c r="G64" s="137"/>
      <c r="H64" s="137"/>
      <c r="I64" s="137"/>
      <c r="K64" s="137"/>
      <c r="L64" s="137"/>
      <c r="M64" s="137"/>
      <c r="N64" s="137"/>
      <c r="O64" s="137"/>
      <c r="P64" s="137"/>
      <c r="Q64" s="137"/>
      <c r="R64" s="137"/>
      <c r="S64" s="137"/>
      <c r="T64" s="137"/>
      <c r="U64" s="137"/>
      <c r="V64" s="137"/>
      <c r="W64" s="137"/>
      <c r="X64" s="137"/>
      <c r="Y64" s="137"/>
      <c r="Z64" s="13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row>
    <row r="65" spans="2:55" ht="6.75" customHeight="1" x14ac:dyDescent="0.2">
      <c r="B65" s="219"/>
      <c r="C65" s="258"/>
      <c r="D65" s="71"/>
      <c r="E65" s="19"/>
      <c r="F65" s="136"/>
      <c r="G65" s="137"/>
      <c r="H65" s="137"/>
      <c r="I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row>
    <row r="66" spans="2:55" ht="6.75" customHeight="1" thickBot="1" x14ac:dyDescent="0.25">
      <c r="B66" s="213" t="s">
        <v>183</v>
      </c>
      <c r="C66" s="256" t="s">
        <v>188</v>
      </c>
      <c r="D66" s="123"/>
      <c r="E66" s="99"/>
      <c r="F66" s="183"/>
      <c r="G66" s="137"/>
      <c r="H66" s="137"/>
      <c r="I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row>
    <row r="67" spans="2:55" ht="22.5" customHeight="1" thickBot="1" x14ac:dyDescent="0.25">
      <c r="B67" s="214"/>
      <c r="C67" s="257"/>
      <c r="D67" s="127">
        <f>IF('VI - S. ABSTRATOS'!E67="não observado",1,IF('VI - S. ABSTRATOS'!E67="emergente",2,IF('VI - S. ABSTRATOS'!E67="dominado",3,0)))</f>
        <v>1</v>
      </c>
      <c r="E67" s="87" t="s">
        <v>5</v>
      </c>
      <c r="F67" s="188" t="s">
        <v>296</v>
      </c>
      <c r="G67" s="137"/>
      <c r="H67" s="137"/>
      <c r="I67" s="137"/>
      <c r="K67" s="137"/>
      <c r="L67" s="137"/>
      <c r="M67" s="137"/>
      <c r="N67" s="137"/>
      <c r="O67" s="137"/>
      <c r="P67" s="137"/>
      <c r="Q67" s="137"/>
      <c r="R67" s="137"/>
      <c r="S67" s="137"/>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row>
    <row r="68" spans="2:55" ht="22.5" customHeight="1" thickBot="1" x14ac:dyDescent="0.25">
      <c r="B68" s="214"/>
      <c r="C68" s="257"/>
      <c r="D68" s="106"/>
      <c r="E68" s="125" t="s">
        <v>5</v>
      </c>
      <c r="F68" s="132" t="s">
        <v>297</v>
      </c>
      <c r="G68" s="137"/>
      <c r="H68" s="137"/>
      <c r="I68" s="137"/>
      <c r="K68" s="137"/>
      <c r="L68" s="137"/>
      <c r="M68" s="137"/>
      <c r="N68" s="137"/>
      <c r="O68" s="137"/>
      <c r="P68" s="137"/>
      <c r="Q68" s="137"/>
      <c r="R68" s="137"/>
      <c r="S68" s="137"/>
      <c r="T68" s="137"/>
      <c r="U68" s="137"/>
      <c r="V68" s="137"/>
      <c r="W68" s="137"/>
      <c r="X68" s="137"/>
      <c r="Y68" s="137"/>
      <c r="Z68" s="13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row>
    <row r="69" spans="2:55" ht="22.5" customHeight="1" thickBot="1" x14ac:dyDescent="0.25">
      <c r="B69" s="214"/>
      <c r="C69" s="257"/>
      <c r="D69" s="127"/>
      <c r="E69" s="87" t="s">
        <v>5</v>
      </c>
      <c r="F69" s="188" t="s">
        <v>298</v>
      </c>
      <c r="G69" s="137"/>
      <c r="H69" s="137"/>
      <c r="I69" s="137"/>
      <c r="K69" s="137"/>
      <c r="L69" s="137"/>
      <c r="M69" s="137"/>
      <c r="N69" s="137"/>
      <c r="O69" s="137"/>
      <c r="P69" s="137"/>
      <c r="Q69" s="137"/>
      <c r="R69" s="137"/>
      <c r="S69" s="137"/>
      <c r="T69" s="137"/>
      <c r="U69" s="137"/>
      <c r="V69" s="137"/>
      <c r="W69" s="137"/>
      <c r="X69" s="137"/>
      <c r="Y69" s="137"/>
      <c r="Z69" s="13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row>
    <row r="70" spans="2:55" ht="22.5" customHeight="1" thickBot="1" x14ac:dyDescent="0.25">
      <c r="B70" s="214"/>
      <c r="C70" s="257"/>
      <c r="D70" s="106"/>
      <c r="E70" s="125" t="s">
        <v>5</v>
      </c>
      <c r="F70" s="132" t="s">
        <v>299</v>
      </c>
      <c r="G70" s="137"/>
      <c r="H70" s="137"/>
      <c r="I70" s="137"/>
      <c r="K70" s="137"/>
      <c r="L70" s="137"/>
      <c r="M70" s="137"/>
      <c r="N70" s="137"/>
      <c r="O70" s="137"/>
      <c r="P70" s="137"/>
      <c r="Q70" s="137"/>
      <c r="R70" s="137"/>
      <c r="S70" s="137"/>
      <c r="T70" s="137"/>
      <c r="U70" s="137"/>
      <c r="V70" s="137"/>
      <c r="W70" s="137"/>
      <c r="X70" s="137"/>
      <c r="Y70" s="137"/>
      <c r="Z70" s="13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row>
    <row r="71" spans="2:55" ht="22.5" customHeight="1" thickBot="1" x14ac:dyDescent="0.25">
      <c r="B71" s="214"/>
      <c r="C71" s="257"/>
      <c r="D71" s="127"/>
      <c r="E71" s="87" t="s">
        <v>5</v>
      </c>
      <c r="F71" s="188" t="s">
        <v>300</v>
      </c>
      <c r="G71" s="137"/>
      <c r="H71" s="137"/>
      <c r="I71" s="137"/>
      <c r="K71" s="137"/>
      <c r="L71" s="137"/>
      <c r="M71" s="137"/>
      <c r="N71" s="137"/>
      <c r="O71" s="137"/>
      <c r="P71" s="137"/>
      <c r="Q71" s="137"/>
      <c r="R71" s="137"/>
      <c r="S71" s="137"/>
      <c r="T71" s="137"/>
      <c r="U71" s="137"/>
      <c r="V71" s="137"/>
      <c r="W71" s="137"/>
      <c r="X71" s="137"/>
      <c r="Y71" s="137"/>
      <c r="Z71" s="13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row>
    <row r="72" spans="2:55" ht="6.75" customHeight="1" x14ac:dyDescent="0.2">
      <c r="B72" s="219"/>
      <c r="C72" s="258"/>
      <c r="D72" s="124"/>
      <c r="E72" s="119"/>
      <c r="F72" s="189"/>
      <c r="G72" s="137"/>
      <c r="H72" s="137"/>
      <c r="I72" s="137"/>
      <c r="K72" s="137"/>
      <c r="L72" s="137"/>
      <c r="M72" s="137"/>
      <c r="N72" s="137"/>
      <c r="O72" s="137"/>
      <c r="P72" s="137"/>
      <c r="Q72" s="137"/>
      <c r="R72" s="137"/>
      <c r="S72" s="137"/>
      <c r="T72" s="137"/>
      <c r="U72" s="137"/>
      <c r="V72" s="137"/>
      <c r="W72" s="137"/>
      <c r="X72" s="137"/>
      <c r="Y72" s="137"/>
      <c r="Z72" s="13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row>
    <row r="73" spans="2:55" ht="6.75" customHeight="1" thickBot="1" x14ac:dyDescent="0.25">
      <c r="B73" s="213" t="s">
        <v>184</v>
      </c>
      <c r="C73" s="256" t="s">
        <v>189</v>
      </c>
      <c r="D73" s="70"/>
      <c r="E73" s="7"/>
      <c r="F73" s="135"/>
      <c r="G73" s="137"/>
      <c r="H73" s="137"/>
      <c r="I73" s="137"/>
      <c r="K73" s="137"/>
      <c r="L73" s="137"/>
      <c r="M73" s="137"/>
      <c r="N73" s="137"/>
      <c r="O73" s="137"/>
      <c r="P73" s="137"/>
      <c r="Q73" s="137"/>
      <c r="R73" s="137"/>
      <c r="S73" s="137"/>
      <c r="T73" s="137"/>
      <c r="U73" s="137"/>
      <c r="V73" s="137"/>
      <c r="W73" s="137"/>
      <c r="X73" s="137"/>
      <c r="Y73" s="137"/>
      <c r="Z73" s="13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row>
    <row r="74" spans="2:55" ht="22.5" customHeight="1" thickBot="1" x14ac:dyDescent="0.25">
      <c r="B74" s="214"/>
      <c r="C74" s="257"/>
      <c r="D74" s="68">
        <f>IF('VI - S. ABSTRATOS'!E74="não observado",1,IF('VI - S. ABSTRATOS'!E74="emergente",2,IF('VI - S. ABSTRATOS'!E74="dominado",3,0)))</f>
        <v>1</v>
      </c>
      <c r="E74" s="125" t="s">
        <v>5</v>
      </c>
      <c r="F74" s="132" t="s">
        <v>301</v>
      </c>
      <c r="G74" s="137"/>
      <c r="H74" s="137"/>
      <c r="I74" s="137"/>
      <c r="K74" s="137"/>
      <c r="L74" s="137"/>
      <c r="M74" s="137"/>
      <c r="N74" s="137"/>
      <c r="O74" s="137"/>
      <c r="P74" s="137"/>
      <c r="Q74" s="137"/>
      <c r="R74" s="137"/>
      <c r="S74" s="137"/>
      <c r="T74" s="137"/>
      <c r="U74" s="137"/>
      <c r="V74" s="137"/>
      <c r="W74" s="137"/>
      <c r="X74" s="137"/>
      <c r="Y74" s="137"/>
      <c r="Z74" s="13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row>
    <row r="75" spans="2:55" ht="22.5" customHeight="1" thickBot="1" x14ac:dyDescent="0.25">
      <c r="B75" s="214"/>
      <c r="C75" s="257"/>
      <c r="D75" s="127"/>
      <c r="E75" s="87" t="s">
        <v>5</v>
      </c>
      <c r="F75" s="188" t="s">
        <v>302</v>
      </c>
      <c r="G75" s="137"/>
      <c r="H75" s="137"/>
      <c r="I75" s="137"/>
      <c r="K75" s="137"/>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row>
    <row r="76" spans="2:55" ht="22.5" customHeight="1" thickBot="1" x14ac:dyDescent="0.25">
      <c r="B76" s="214"/>
      <c r="C76" s="257"/>
      <c r="D76" s="106"/>
      <c r="E76" s="125" t="s">
        <v>5</v>
      </c>
      <c r="F76" s="132" t="s">
        <v>303</v>
      </c>
      <c r="G76" s="137"/>
      <c r="H76" s="137"/>
      <c r="I76" s="137"/>
      <c r="K76" s="137"/>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row>
    <row r="77" spans="2:55" ht="22.5" customHeight="1" thickBot="1" x14ac:dyDescent="0.25">
      <c r="B77" s="214"/>
      <c r="C77" s="257"/>
      <c r="D77" s="127"/>
      <c r="E77" s="87" t="s">
        <v>5</v>
      </c>
      <c r="F77" s="188" t="s">
        <v>304</v>
      </c>
      <c r="G77" s="137"/>
      <c r="H77" s="137"/>
      <c r="I77" s="137"/>
      <c r="K77" s="137"/>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row>
    <row r="78" spans="2:55" ht="22.5" customHeight="1" thickBot="1" x14ac:dyDescent="0.25">
      <c r="B78" s="214"/>
      <c r="C78" s="257"/>
      <c r="D78" s="106"/>
      <c r="E78" s="125" t="s">
        <v>5</v>
      </c>
      <c r="F78" s="132" t="s">
        <v>305</v>
      </c>
      <c r="G78" s="137"/>
      <c r="H78" s="137"/>
      <c r="I78" s="137"/>
      <c r="K78" s="137"/>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row>
    <row r="79" spans="2:55" ht="6.75" customHeight="1" x14ac:dyDescent="0.2">
      <c r="B79" s="219"/>
      <c r="C79" s="258"/>
      <c r="D79" s="71"/>
      <c r="E79" s="19"/>
      <c r="F79" s="136"/>
      <c r="G79" s="137"/>
      <c r="H79" s="137"/>
      <c r="I79" s="137"/>
      <c r="K79" s="137"/>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row>
    <row r="80" spans="2:55" ht="6.75" customHeight="1" thickBot="1" x14ac:dyDescent="0.25">
      <c r="B80" s="213" t="s">
        <v>185</v>
      </c>
      <c r="C80" s="256" t="s">
        <v>190</v>
      </c>
      <c r="D80" s="123"/>
      <c r="E80" s="99"/>
      <c r="F80" s="183"/>
      <c r="G80" s="137"/>
      <c r="H80" s="137"/>
      <c r="I80" s="137"/>
      <c r="K80" s="137"/>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row>
    <row r="81" spans="2:55" ht="22.5" customHeight="1" thickBot="1" x14ac:dyDescent="0.25">
      <c r="B81" s="214"/>
      <c r="C81" s="257"/>
      <c r="D81" s="127">
        <f>IF('VI - S. ABSTRATOS'!E81="não observado",1,IF('VI - S. ABSTRATOS'!E81="emergente",2,IF('VI - S. ABSTRATOS'!E81="dominado",3,0)))</f>
        <v>1</v>
      </c>
      <c r="E81" s="87" t="s">
        <v>5</v>
      </c>
      <c r="F81" s="188" t="s">
        <v>301</v>
      </c>
      <c r="G81" s="137"/>
      <c r="H81" s="137"/>
      <c r="I81" s="137"/>
      <c r="K81" s="137"/>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row>
    <row r="82" spans="2:55" ht="22.5" customHeight="1" thickBot="1" x14ac:dyDescent="0.25">
      <c r="B82" s="214"/>
      <c r="C82" s="257"/>
      <c r="D82" s="106"/>
      <c r="E82" s="125" t="s">
        <v>5</v>
      </c>
      <c r="F82" s="132" t="s">
        <v>302</v>
      </c>
      <c r="G82" s="137"/>
      <c r="H82" s="137"/>
      <c r="I82" s="137"/>
      <c r="K82" s="137"/>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row>
    <row r="83" spans="2:55" ht="22.5" customHeight="1" thickBot="1" x14ac:dyDescent="0.25">
      <c r="B83" s="214"/>
      <c r="C83" s="257"/>
      <c r="D83" s="127"/>
      <c r="E83" s="87" t="s">
        <v>5</v>
      </c>
      <c r="F83" s="188" t="s">
        <v>303</v>
      </c>
      <c r="G83" s="137"/>
      <c r="H83" s="137"/>
      <c r="I83" s="137"/>
      <c r="K83" s="137"/>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row>
    <row r="84" spans="2:55" ht="22.5" customHeight="1" thickBot="1" x14ac:dyDescent="0.25">
      <c r="B84" s="214"/>
      <c r="C84" s="257"/>
      <c r="D84" s="106"/>
      <c r="E84" s="125" t="s">
        <v>5</v>
      </c>
      <c r="F84" s="132" t="s">
        <v>304</v>
      </c>
      <c r="G84" s="137"/>
      <c r="H84" s="137"/>
      <c r="I84" s="137"/>
      <c r="K84" s="137"/>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row>
    <row r="85" spans="2:55" ht="22.5" customHeight="1" thickBot="1" x14ac:dyDescent="0.25">
      <c r="B85" s="214"/>
      <c r="C85" s="257"/>
      <c r="D85" s="127"/>
      <c r="E85" s="87" t="s">
        <v>5</v>
      </c>
      <c r="F85" s="188" t="s">
        <v>305</v>
      </c>
      <c r="G85" s="137"/>
      <c r="H85" s="137"/>
      <c r="I85" s="137"/>
      <c r="K85" s="137"/>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row>
    <row r="86" spans="2:55" ht="6.75" customHeight="1" x14ac:dyDescent="0.2">
      <c r="B86" s="219"/>
      <c r="C86" s="258"/>
      <c r="D86" s="124"/>
      <c r="E86" s="119"/>
      <c r="F86" s="102"/>
      <c r="G86" s="137"/>
      <c r="H86" s="137"/>
      <c r="I86" s="137"/>
      <c r="K86" s="137"/>
      <c r="L86" s="137"/>
      <c r="M86" s="137"/>
      <c r="N86" s="137"/>
      <c r="O86" s="137"/>
      <c r="P86" s="137"/>
      <c r="Q86" s="137"/>
      <c r="R86" s="137"/>
      <c r="S86" s="137"/>
      <c r="T86" s="137"/>
      <c r="U86" s="137"/>
      <c r="V86" s="137"/>
      <c r="W86" s="137"/>
      <c r="X86" s="137"/>
      <c r="Y86" s="137"/>
      <c r="Z86" s="13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row>
    <row r="87" spans="2:55" ht="6.75" customHeight="1" thickBot="1" x14ac:dyDescent="0.25">
      <c r="B87" s="213" t="s">
        <v>186</v>
      </c>
      <c r="C87" s="256" t="s">
        <v>191</v>
      </c>
      <c r="D87" s="70"/>
      <c r="E87" s="7"/>
      <c r="F87" s="104"/>
      <c r="G87" s="137"/>
      <c r="H87" s="137"/>
      <c r="I87" s="137"/>
      <c r="K87" s="137"/>
      <c r="L87" s="137"/>
      <c r="M87" s="137"/>
      <c r="N87" s="137"/>
      <c r="O87" s="137"/>
      <c r="P87" s="137"/>
      <c r="Q87" s="137"/>
      <c r="R87" s="137"/>
      <c r="S87" s="137"/>
      <c r="T87" s="137"/>
      <c r="U87" s="137"/>
      <c r="V87" s="137"/>
      <c r="W87" s="137"/>
      <c r="X87" s="137"/>
      <c r="Y87" s="137"/>
      <c r="Z87" s="13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row>
    <row r="88" spans="2:55" ht="22.5" customHeight="1" thickBot="1" x14ac:dyDescent="0.25">
      <c r="B88" s="214"/>
      <c r="C88" s="257"/>
      <c r="D88" s="68">
        <f>IF('VI - S. ABSTRATOS'!E88="não observado",1,IF('VI - S. ABSTRATOS'!E88="emergente",2,IF('VI - S. ABSTRATOS'!E88="dominado",3,0)))</f>
        <v>1</v>
      </c>
      <c r="E88" s="125" t="s">
        <v>5</v>
      </c>
      <c r="F88" s="132" t="s">
        <v>306</v>
      </c>
      <c r="G88" s="137"/>
      <c r="H88" s="137"/>
      <c r="I88" s="137"/>
      <c r="K88" s="137"/>
      <c r="L88" s="137"/>
      <c r="M88" s="137"/>
      <c r="N88" s="137"/>
      <c r="O88" s="137"/>
      <c r="P88" s="137"/>
      <c r="Q88" s="137"/>
      <c r="R88" s="137"/>
      <c r="S88" s="137"/>
      <c r="T88" s="137"/>
      <c r="U88" s="137"/>
      <c r="V88" s="137"/>
      <c r="W88" s="137"/>
      <c r="X88" s="137"/>
      <c r="Y88" s="137"/>
      <c r="Z88" s="13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row>
    <row r="89" spans="2:55" ht="22.5" customHeight="1" thickBot="1" x14ac:dyDescent="0.25">
      <c r="B89" s="214"/>
      <c r="C89" s="257"/>
      <c r="D89" s="127"/>
      <c r="E89" s="87" t="s">
        <v>5</v>
      </c>
      <c r="F89" s="188" t="s">
        <v>307</v>
      </c>
      <c r="G89" s="137"/>
      <c r="H89" s="137"/>
      <c r="I89" s="137"/>
      <c r="K89" s="137"/>
      <c r="L89" s="137"/>
      <c r="M89" s="137"/>
      <c r="N89" s="137"/>
      <c r="O89" s="137"/>
      <c r="P89" s="137"/>
      <c r="Q89" s="137"/>
      <c r="R89" s="137"/>
      <c r="S89" s="137"/>
      <c r="T89" s="137"/>
      <c r="U89" s="137"/>
      <c r="V89" s="137"/>
      <c r="W89" s="137"/>
      <c r="X89" s="137"/>
      <c r="Y89" s="137"/>
      <c r="Z89" s="13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row>
    <row r="90" spans="2:55" ht="22.5" customHeight="1" thickBot="1" x14ac:dyDescent="0.25">
      <c r="B90" s="214"/>
      <c r="C90" s="257"/>
      <c r="D90" s="106"/>
      <c r="E90" s="125" t="s">
        <v>5</v>
      </c>
      <c r="F90" s="132" t="s">
        <v>308</v>
      </c>
      <c r="G90" s="137"/>
      <c r="H90" s="137"/>
      <c r="I90" s="137"/>
      <c r="K90" s="137"/>
      <c r="L90" s="137"/>
      <c r="M90" s="137"/>
      <c r="N90" s="137"/>
      <c r="O90" s="137"/>
      <c r="P90" s="137"/>
      <c r="Q90" s="137"/>
      <c r="R90" s="137"/>
      <c r="S90" s="137"/>
      <c r="T90" s="137"/>
      <c r="U90" s="137"/>
      <c r="V90" s="137"/>
      <c r="W90" s="137"/>
      <c r="X90" s="137"/>
      <c r="Y90" s="137"/>
      <c r="Z90" s="13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row>
    <row r="91" spans="2:55" ht="22.5" customHeight="1" thickBot="1" x14ac:dyDescent="0.25">
      <c r="B91" s="214"/>
      <c r="C91" s="257"/>
      <c r="D91" s="127"/>
      <c r="E91" s="87" t="s">
        <v>5</v>
      </c>
      <c r="F91" s="188" t="s">
        <v>309</v>
      </c>
      <c r="G91" s="137"/>
      <c r="H91" s="137"/>
      <c r="I91" s="137"/>
      <c r="K91" s="137"/>
      <c r="L91" s="137"/>
      <c r="M91" s="137"/>
      <c r="N91" s="137"/>
      <c r="O91" s="137"/>
      <c r="P91" s="137"/>
      <c r="Q91" s="137"/>
      <c r="R91" s="137"/>
      <c r="S91" s="137"/>
      <c r="T91" s="137"/>
      <c r="U91" s="137"/>
      <c r="V91" s="137"/>
      <c r="W91" s="137"/>
      <c r="X91" s="137"/>
      <c r="Y91" s="137"/>
      <c r="Z91" s="13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row>
    <row r="92" spans="2:55" ht="22.5" customHeight="1" thickBot="1" x14ac:dyDescent="0.25">
      <c r="B92" s="214"/>
      <c r="C92" s="257"/>
      <c r="D92" s="106"/>
      <c r="E92" s="125" t="s">
        <v>5</v>
      </c>
      <c r="F92" s="132" t="s">
        <v>310</v>
      </c>
      <c r="G92" s="137"/>
      <c r="H92" s="137"/>
      <c r="I92" s="137"/>
      <c r="K92" s="137"/>
      <c r="L92" s="137"/>
      <c r="M92" s="137"/>
      <c r="N92" s="137"/>
      <c r="O92" s="137"/>
      <c r="P92" s="137"/>
      <c r="Q92" s="137"/>
      <c r="R92" s="137"/>
      <c r="S92" s="137"/>
      <c r="T92" s="137"/>
      <c r="U92" s="137"/>
      <c r="V92" s="137"/>
      <c r="W92" s="137"/>
      <c r="X92" s="137"/>
      <c r="Y92" s="137"/>
      <c r="Z92" s="13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row>
    <row r="93" spans="2:55" ht="6.75" customHeight="1" x14ac:dyDescent="0.2">
      <c r="B93" s="219"/>
      <c r="C93" s="258"/>
      <c r="D93" s="71"/>
      <c r="E93" s="19"/>
      <c r="F93" s="21"/>
      <c r="G93" s="137"/>
      <c r="H93" s="137"/>
      <c r="I93" s="137"/>
      <c r="K93" s="137"/>
      <c r="L93" s="137"/>
      <c r="M93" s="137"/>
      <c r="N93" s="137"/>
      <c r="O93" s="137"/>
      <c r="P93" s="137"/>
      <c r="Q93" s="137"/>
      <c r="R93" s="137"/>
      <c r="S93" s="137"/>
      <c r="T93" s="137"/>
      <c r="U93" s="137"/>
      <c r="V93" s="137"/>
      <c r="W93" s="137"/>
      <c r="X93" s="137"/>
      <c r="Y93" s="137"/>
      <c r="Z93" s="13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row>
    <row r="94" spans="2:55" ht="6.75" customHeight="1" thickBot="1" x14ac:dyDescent="0.25">
      <c r="B94" s="213" t="s">
        <v>192</v>
      </c>
      <c r="C94" s="256" t="s">
        <v>359</v>
      </c>
      <c r="D94" s="123"/>
      <c r="E94" s="99"/>
      <c r="F94" s="183"/>
      <c r="G94" s="137"/>
      <c r="H94" s="137"/>
      <c r="I94" s="137"/>
      <c r="K94" s="137"/>
      <c r="L94" s="137"/>
      <c r="M94" s="137"/>
      <c r="N94" s="137"/>
      <c r="O94" s="137"/>
      <c r="P94" s="137"/>
      <c r="Q94" s="137"/>
      <c r="R94" s="137"/>
      <c r="S94" s="137"/>
      <c r="T94" s="137"/>
      <c r="U94" s="137"/>
      <c r="V94" s="137"/>
      <c r="W94" s="137"/>
      <c r="X94" s="137"/>
      <c r="Y94" s="137"/>
      <c r="Z94" s="13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row>
    <row r="95" spans="2:55" ht="20.25" customHeight="1" thickBot="1" x14ac:dyDescent="0.25">
      <c r="B95" s="214"/>
      <c r="C95" s="257"/>
      <c r="D95" s="127">
        <f>IF('VI - S. ABSTRATOS'!E95="não observado",1,IF('VI - S. ABSTRATOS'!E95="emergente",2,IF('VI - S. ABSTRATOS'!E95="dominado",3,0)))</f>
        <v>1</v>
      </c>
      <c r="E95" s="87" t="s">
        <v>5</v>
      </c>
      <c r="F95" s="188" t="s">
        <v>311</v>
      </c>
      <c r="G95" s="137"/>
      <c r="H95" s="137"/>
      <c r="I95" s="137"/>
      <c r="K95" s="137"/>
      <c r="L95" s="137"/>
      <c r="M95" s="137"/>
      <c r="N95" s="137"/>
      <c r="O95" s="137"/>
      <c r="P95" s="137"/>
      <c r="Q95" s="137"/>
      <c r="R95" s="137"/>
      <c r="S95" s="137"/>
      <c r="T95" s="137"/>
      <c r="U95" s="137"/>
      <c r="V95" s="137"/>
      <c r="W95" s="137"/>
      <c r="X95" s="137"/>
      <c r="Y95" s="137"/>
      <c r="Z95" s="13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row>
    <row r="96" spans="2:55" ht="22.5" customHeight="1" thickBot="1" x14ac:dyDescent="0.25">
      <c r="B96" s="214"/>
      <c r="C96" s="257"/>
      <c r="D96" s="106"/>
      <c r="E96" s="125" t="s">
        <v>5</v>
      </c>
      <c r="F96" s="132" t="s">
        <v>312</v>
      </c>
      <c r="G96" s="137"/>
      <c r="H96" s="137"/>
      <c r="I96" s="137"/>
      <c r="K96" s="137"/>
      <c r="L96" s="137"/>
      <c r="M96" s="137"/>
      <c r="N96" s="137"/>
      <c r="O96" s="137"/>
      <c r="P96" s="137"/>
      <c r="Q96" s="137"/>
      <c r="R96" s="137"/>
      <c r="S96" s="137"/>
      <c r="T96" s="137"/>
      <c r="U96" s="137"/>
      <c r="V96" s="137"/>
      <c r="W96" s="137"/>
      <c r="X96" s="137"/>
      <c r="Y96" s="137"/>
      <c r="Z96" s="13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row>
    <row r="97" spans="1:55" ht="22.5" customHeight="1" thickBot="1" x14ac:dyDescent="0.25">
      <c r="B97" s="214"/>
      <c r="C97" s="257"/>
      <c r="D97" s="127"/>
      <c r="E97" s="87" t="s">
        <v>5</v>
      </c>
      <c r="F97" s="188" t="s">
        <v>313</v>
      </c>
      <c r="G97" s="137"/>
      <c r="H97" s="137"/>
      <c r="I97" s="137"/>
      <c r="K97" s="137"/>
      <c r="L97" s="137"/>
      <c r="M97" s="137"/>
      <c r="N97" s="137"/>
      <c r="O97" s="137"/>
      <c r="P97" s="137"/>
      <c r="Q97" s="137"/>
      <c r="R97" s="137"/>
      <c r="S97" s="137"/>
      <c r="T97" s="137"/>
      <c r="U97" s="137"/>
      <c r="V97" s="137"/>
      <c r="W97" s="137"/>
      <c r="X97" s="137"/>
      <c r="Y97" s="137"/>
      <c r="Z97" s="13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row>
    <row r="98" spans="1:55" ht="22.5" customHeight="1" thickBot="1" x14ac:dyDescent="0.25">
      <c r="B98" s="214"/>
      <c r="C98" s="257"/>
      <c r="D98" s="106"/>
      <c r="E98" s="125" t="s">
        <v>5</v>
      </c>
      <c r="F98" s="132" t="s">
        <v>314</v>
      </c>
      <c r="G98" s="137"/>
      <c r="H98" s="137"/>
      <c r="I98" s="137"/>
      <c r="K98" s="137"/>
      <c r="L98" s="137"/>
      <c r="M98" s="137"/>
      <c r="N98" s="137"/>
      <c r="O98" s="137"/>
      <c r="P98" s="137"/>
      <c r="Q98" s="137"/>
      <c r="R98" s="137"/>
      <c r="S98" s="137"/>
      <c r="T98" s="137"/>
      <c r="U98" s="137"/>
      <c r="V98" s="137"/>
      <c r="W98" s="137"/>
      <c r="X98" s="137"/>
      <c r="Y98" s="137"/>
      <c r="Z98" s="13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row>
    <row r="99" spans="1:55" ht="22.5" customHeight="1" thickBot="1" x14ac:dyDescent="0.25">
      <c r="B99" s="214"/>
      <c r="C99" s="257"/>
      <c r="D99" s="127"/>
      <c r="E99" s="87" t="s">
        <v>5</v>
      </c>
      <c r="F99" s="188" t="s">
        <v>315</v>
      </c>
      <c r="G99" s="137"/>
      <c r="H99" s="137"/>
      <c r="I99" s="137"/>
      <c r="K99" s="137"/>
      <c r="L99" s="137"/>
      <c r="M99" s="137"/>
      <c r="N99" s="137"/>
      <c r="O99" s="137"/>
      <c r="P99" s="137"/>
      <c r="Q99" s="137"/>
      <c r="R99" s="137"/>
      <c r="S99" s="137"/>
      <c r="T99" s="137"/>
      <c r="U99" s="137"/>
      <c r="V99" s="137"/>
      <c r="W99" s="137"/>
      <c r="X99" s="137"/>
      <c r="Y99" s="137"/>
      <c r="Z99" s="13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row>
    <row r="100" spans="1:55" ht="6.75" customHeight="1" x14ac:dyDescent="0.2">
      <c r="B100" s="219"/>
      <c r="C100" s="258"/>
      <c r="D100" s="124"/>
      <c r="E100" s="119"/>
      <c r="F100" s="102"/>
      <c r="G100" s="137"/>
      <c r="H100" s="137"/>
      <c r="I100" s="137"/>
      <c r="K100" s="137"/>
      <c r="L100" s="137"/>
      <c r="M100" s="137"/>
      <c r="N100" s="137"/>
      <c r="O100" s="137"/>
      <c r="P100" s="137"/>
      <c r="Q100" s="137"/>
      <c r="R100" s="137"/>
      <c r="S100" s="137"/>
      <c r="T100" s="137"/>
      <c r="U100" s="137"/>
      <c r="V100" s="137"/>
      <c r="W100" s="137"/>
      <c r="X100" s="137"/>
      <c r="Y100" s="137"/>
      <c r="Z100" s="13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row>
    <row r="101" spans="1:55" ht="6.75" customHeight="1" thickBot="1" x14ac:dyDescent="0.25">
      <c r="B101" s="213" t="s">
        <v>193</v>
      </c>
      <c r="C101" s="256" t="s">
        <v>253</v>
      </c>
      <c r="D101" s="70"/>
      <c r="E101" s="7"/>
      <c r="F101" s="104"/>
      <c r="G101" s="137"/>
      <c r="H101" s="137"/>
      <c r="I101" s="137"/>
      <c r="K101" s="137"/>
      <c r="L101" s="137"/>
      <c r="M101" s="137"/>
      <c r="N101" s="137"/>
      <c r="O101" s="137"/>
      <c r="P101" s="137"/>
      <c r="Q101" s="137"/>
      <c r="R101" s="137"/>
      <c r="S101" s="137"/>
      <c r="T101" s="137"/>
      <c r="U101" s="137"/>
      <c r="V101" s="137"/>
      <c r="W101" s="137"/>
      <c r="X101" s="137"/>
      <c r="Y101" s="137"/>
      <c r="Z101" s="13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row>
    <row r="102" spans="1:55" ht="20.25" customHeight="1" thickBot="1" x14ac:dyDescent="0.25">
      <c r="B102" s="214"/>
      <c r="C102" s="257"/>
      <c r="D102" s="68">
        <f>IF('VI - S. ABSTRATOS'!E102="não observado",1,IF('VI - S. ABSTRATOS'!E102="emergente",2,IF('VI - S. ABSTRATOS'!E102="dominado",3,0)))</f>
        <v>1</v>
      </c>
      <c r="E102" s="125" t="s">
        <v>5</v>
      </c>
      <c r="F102" s="132" t="s">
        <v>316</v>
      </c>
      <c r="G102" s="137"/>
      <c r="H102" s="137"/>
      <c r="I102" s="137"/>
      <c r="K102" s="137"/>
      <c r="L102" s="137"/>
      <c r="M102" s="137"/>
      <c r="N102" s="137"/>
      <c r="O102" s="137"/>
      <c r="P102" s="137"/>
      <c r="Q102" s="137"/>
      <c r="R102" s="137"/>
      <c r="S102" s="137"/>
      <c r="T102" s="137"/>
      <c r="U102" s="137"/>
      <c r="V102" s="137"/>
      <c r="W102" s="137"/>
      <c r="X102" s="137"/>
      <c r="Y102" s="137"/>
      <c r="Z102" s="13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row>
    <row r="103" spans="1:55" ht="22.5" customHeight="1" thickBot="1" x14ac:dyDescent="0.25">
      <c r="A103" s="130" t="s">
        <v>256</v>
      </c>
      <c r="B103" s="214"/>
      <c r="C103" s="257"/>
      <c r="D103" s="127"/>
      <c r="E103" s="87" t="s">
        <v>5</v>
      </c>
      <c r="F103" s="188" t="s">
        <v>317</v>
      </c>
      <c r="G103" s="137"/>
      <c r="H103" s="137"/>
      <c r="I103" s="137"/>
      <c r="K103" s="137"/>
      <c r="L103" s="137"/>
      <c r="M103" s="137"/>
      <c r="N103" s="137"/>
      <c r="O103" s="137"/>
      <c r="P103" s="137"/>
      <c r="Q103" s="137"/>
      <c r="R103" s="137"/>
      <c r="S103" s="137"/>
      <c r="T103" s="137"/>
      <c r="U103" s="137"/>
      <c r="V103" s="137"/>
      <c r="W103" s="137"/>
      <c r="X103" s="137"/>
      <c r="Y103" s="137"/>
      <c r="Z103" s="13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row>
    <row r="104" spans="1:55" ht="22.5" customHeight="1" thickBot="1" x14ac:dyDescent="0.25">
      <c r="B104" s="214"/>
      <c r="C104" s="257"/>
      <c r="D104" s="106"/>
      <c r="E104" s="125" t="s">
        <v>5</v>
      </c>
      <c r="F104" s="132" t="s">
        <v>318</v>
      </c>
      <c r="G104" s="137"/>
      <c r="H104" s="137"/>
      <c r="I104" s="137"/>
      <c r="K104" s="137"/>
      <c r="L104" s="137"/>
      <c r="M104" s="137"/>
      <c r="N104" s="137"/>
      <c r="O104" s="137"/>
      <c r="P104" s="137"/>
      <c r="Q104" s="137"/>
      <c r="R104" s="137"/>
      <c r="S104" s="137"/>
      <c r="T104" s="137"/>
      <c r="U104" s="137"/>
      <c r="V104" s="137"/>
      <c r="W104" s="137"/>
      <c r="X104" s="137"/>
      <c r="Y104" s="137"/>
      <c r="Z104" s="13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row>
    <row r="105" spans="1:55" ht="22.5" customHeight="1" thickBot="1" x14ac:dyDescent="0.25">
      <c r="B105" s="214"/>
      <c r="C105" s="257"/>
      <c r="D105" s="127"/>
      <c r="E105" s="87" t="s">
        <v>5</v>
      </c>
      <c r="F105" s="188" t="s">
        <v>319</v>
      </c>
      <c r="G105" s="137"/>
      <c r="H105" s="137"/>
      <c r="I105" s="137"/>
      <c r="K105" s="137"/>
      <c r="L105" s="137"/>
      <c r="M105" s="137"/>
      <c r="N105" s="137"/>
      <c r="O105" s="137"/>
      <c r="P105" s="137"/>
      <c r="Q105" s="137"/>
      <c r="R105" s="137"/>
      <c r="S105" s="137"/>
      <c r="T105" s="137"/>
      <c r="U105" s="137"/>
      <c r="V105" s="137"/>
      <c r="W105" s="137"/>
      <c r="X105" s="137"/>
      <c r="Y105" s="137"/>
      <c r="Z105" s="13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row>
    <row r="106" spans="1:55" ht="22.5" customHeight="1" thickBot="1" x14ac:dyDescent="0.25">
      <c r="B106" s="214"/>
      <c r="C106" s="257"/>
      <c r="D106" s="106"/>
      <c r="E106" s="125" t="s">
        <v>5</v>
      </c>
      <c r="F106" s="132" t="s">
        <v>320</v>
      </c>
      <c r="G106" s="137"/>
      <c r="H106" s="137"/>
      <c r="I106" s="137"/>
      <c r="K106" s="137"/>
      <c r="L106" s="137"/>
      <c r="M106" s="137"/>
      <c r="N106" s="137"/>
      <c r="O106" s="137"/>
      <c r="P106" s="137"/>
      <c r="Q106" s="137"/>
      <c r="R106" s="137"/>
      <c r="S106" s="137"/>
      <c r="T106" s="137"/>
      <c r="U106" s="137"/>
      <c r="V106" s="137"/>
      <c r="W106" s="137"/>
      <c r="X106" s="137"/>
      <c r="Y106" s="137"/>
      <c r="Z106" s="13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row>
    <row r="107" spans="1:55" ht="6.75" customHeight="1" x14ac:dyDescent="0.2">
      <c r="B107" s="219"/>
      <c r="C107" s="258"/>
      <c r="D107" s="71"/>
      <c r="E107" s="19"/>
      <c r="F107" s="21"/>
      <c r="G107" s="137"/>
      <c r="H107" s="137"/>
      <c r="I107" s="137"/>
      <c r="K107" s="137"/>
      <c r="L107" s="137"/>
      <c r="M107" s="137"/>
      <c r="N107" s="137"/>
      <c r="O107" s="137"/>
      <c r="P107" s="137"/>
      <c r="Q107" s="137"/>
      <c r="R107" s="137"/>
      <c r="S107" s="137"/>
      <c r="T107" s="137"/>
      <c r="U107" s="137"/>
      <c r="V107" s="137"/>
      <c r="W107" s="137"/>
      <c r="X107" s="137"/>
      <c r="Y107" s="137"/>
      <c r="Z107" s="13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row>
    <row r="108" spans="1:55" ht="6.75" customHeight="1" thickBot="1" x14ac:dyDescent="0.25">
      <c r="B108" s="213" t="s">
        <v>237</v>
      </c>
      <c r="C108" s="256" t="s">
        <v>397</v>
      </c>
      <c r="D108" s="123"/>
      <c r="E108" s="99"/>
      <c r="F108" s="183"/>
      <c r="G108" s="137"/>
      <c r="H108" s="137"/>
      <c r="I108" s="137"/>
      <c r="K108" s="137"/>
      <c r="L108" s="137"/>
      <c r="M108" s="137"/>
      <c r="N108" s="137"/>
      <c r="O108" s="137"/>
      <c r="P108" s="137"/>
      <c r="Q108" s="137"/>
      <c r="R108" s="137"/>
      <c r="S108" s="137"/>
      <c r="T108" s="137"/>
      <c r="U108" s="137"/>
      <c r="V108" s="137"/>
      <c r="W108" s="137"/>
      <c r="X108" s="137"/>
      <c r="Y108" s="137"/>
      <c r="Z108" s="13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row>
    <row r="109" spans="1:55" ht="24.75" customHeight="1" thickBot="1" x14ac:dyDescent="0.25">
      <c r="B109" s="214"/>
      <c r="C109" s="257"/>
      <c r="D109" s="127">
        <f>IF('VI - S. ABSTRATOS'!E109="não observado",1,IF('VI - S. ABSTRATOS'!E109="emergente",2,IF('VI - S. ABSTRATOS'!E109="dominado",3,0)))</f>
        <v>1</v>
      </c>
      <c r="E109" s="87" t="s">
        <v>5</v>
      </c>
      <c r="F109" s="188" t="s">
        <v>321</v>
      </c>
      <c r="G109" s="137"/>
      <c r="H109" s="137"/>
      <c r="I109" s="137"/>
      <c r="K109" s="137"/>
      <c r="L109" s="137"/>
      <c r="M109" s="137"/>
      <c r="N109" s="137"/>
      <c r="O109" s="137"/>
      <c r="P109" s="137"/>
      <c r="Q109" s="137"/>
      <c r="R109" s="137"/>
      <c r="S109" s="137"/>
      <c r="T109" s="137"/>
      <c r="U109" s="137"/>
      <c r="V109" s="137"/>
      <c r="W109" s="137"/>
      <c r="X109" s="137"/>
      <c r="Y109" s="137"/>
      <c r="Z109" s="13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row>
    <row r="110" spans="1:55" ht="22.5" customHeight="1" thickBot="1" x14ac:dyDescent="0.25">
      <c r="B110" s="214"/>
      <c r="C110" s="257"/>
      <c r="D110" s="106">
        <f>IF('VI - S. ABSTRATOS'!E110="não observado",1,IF('VI - S. ABSTRATOS'!E110="emergente",2,IF('VI - S. ABSTRATOS'!E110="dominado",3,0)))</f>
        <v>1</v>
      </c>
      <c r="E110" s="125" t="s">
        <v>5</v>
      </c>
      <c r="F110" s="132" t="s">
        <v>322</v>
      </c>
      <c r="G110" s="137"/>
      <c r="H110" s="137"/>
      <c r="I110" s="137"/>
      <c r="K110" s="137"/>
      <c r="L110" s="137"/>
      <c r="M110" s="137"/>
      <c r="N110" s="137"/>
      <c r="O110" s="137"/>
      <c r="P110" s="137"/>
      <c r="Q110" s="137"/>
      <c r="R110" s="137"/>
      <c r="S110" s="137"/>
      <c r="T110" s="137"/>
      <c r="U110" s="137"/>
      <c r="V110" s="137"/>
      <c r="W110" s="137"/>
      <c r="X110" s="137"/>
      <c r="Y110" s="137"/>
      <c r="Z110" s="13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row>
    <row r="111" spans="1:55" ht="22.5" customHeight="1" thickBot="1" x14ac:dyDescent="0.25">
      <c r="B111" s="214"/>
      <c r="C111" s="257"/>
      <c r="D111" s="127"/>
      <c r="E111" s="87" t="s">
        <v>5</v>
      </c>
      <c r="F111" s="188" t="s">
        <v>323</v>
      </c>
      <c r="G111" s="137"/>
      <c r="H111" s="137"/>
      <c r="I111" s="137"/>
      <c r="K111" s="137"/>
      <c r="L111" s="137"/>
      <c r="M111" s="137"/>
      <c r="N111" s="137"/>
      <c r="O111" s="137"/>
      <c r="P111" s="137"/>
      <c r="Q111" s="137"/>
      <c r="R111" s="137"/>
      <c r="S111" s="137"/>
      <c r="T111" s="137"/>
      <c r="U111" s="137"/>
      <c r="V111" s="137"/>
      <c r="W111" s="137"/>
      <c r="X111" s="137"/>
      <c r="Y111" s="137"/>
      <c r="Z111" s="13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row>
    <row r="112" spans="1:55" ht="22.5" customHeight="1" thickBot="1" x14ac:dyDescent="0.25">
      <c r="B112" s="214"/>
      <c r="C112" s="257"/>
      <c r="D112" s="106"/>
      <c r="E112" s="125" t="s">
        <v>5</v>
      </c>
      <c r="F112" s="132" t="s">
        <v>324</v>
      </c>
      <c r="G112" s="137"/>
      <c r="H112" s="137"/>
      <c r="I112" s="137"/>
      <c r="K112" s="137"/>
      <c r="L112" s="137"/>
      <c r="M112" s="137"/>
      <c r="N112" s="137"/>
      <c r="O112" s="137"/>
      <c r="P112" s="137"/>
      <c r="Q112" s="137"/>
      <c r="R112" s="137"/>
      <c r="S112" s="137"/>
      <c r="T112" s="137"/>
      <c r="U112" s="137"/>
      <c r="V112" s="137"/>
      <c r="W112" s="137"/>
      <c r="X112" s="137"/>
      <c r="Y112" s="137"/>
      <c r="Z112" s="13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row>
    <row r="113" spans="2:55" ht="22.5" customHeight="1" thickBot="1" x14ac:dyDescent="0.25">
      <c r="B113" s="214"/>
      <c r="C113" s="257"/>
      <c r="D113" s="127"/>
      <c r="E113" s="87" t="s">
        <v>5</v>
      </c>
      <c r="F113" s="188" t="s">
        <v>325</v>
      </c>
      <c r="G113" s="137"/>
      <c r="H113" s="137"/>
      <c r="I113" s="137"/>
      <c r="K113" s="137"/>
      <c r="L113" s="137"/>
      <c r="M113" s="137"/>
      <c r="N113" s="137"/>
      <c r="O113" s="137"/>
      <c r="P113" s="137"/>
      <c r="Q113" s="137"/>
      <c r="R113" s="137"/>
      <c r="S113" s="137"/>
      <c r="T113" s="137"/>
      <c r="U113" s="137"/>
      <c r="V113" s="137"/>
      <c r="W113" s="137"/>
      <c r="X113" s="137"/>
      <c r="Y113" s="137"/>
      <c r="Z113" s="13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row>
    <row r="114" spans="2:55" ht="6.75" customHeight="1" x14ac:dyDescent="0.2">
      <c r="B114" s="219"/>
      <c r="C114" s="258"/>
      <c r="D114" s="124"/>
      <c r="E114" s="119"/>
      <c r="F114" s="189"/>
      <c r="G114" s="137"/>
      <c r="H114" s="137"/>
      <c r="I114" s="137"/>
      <c r="K114" s="137"/>
      <c r="L114" s="137"/>
      <c r="M114" s="137"/>
      <c r="N114" s="137"/>
      <c r="O114" s="137"/>
      <c r="P114" s="137"/>
      <c r="Q114" s="137"/>
      <c r="R114" s="137"/>
      <c r="S114" s="137"/>
      <c r="T114" s="137"/>
      <c r="U114" s="137"/>
      <c r="V114" s="137"/>
      <c r="W114" s="137"/>
      <c r="X114" s="137"/>
      <c r="Y114" s="137"/>
      <c r="Z114" s="13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row>
    <row r="115" spans="2:55" ht="6.75" customHeight="1" thickBot="1" x14ac:dyDescent="0.25">
      <c r="B115" s="213" t="s">
        <v>241</v>
      </c>
      <c r="C115" s="256" t="s">
        <v>243</v>
      </c>
      <c r="D115" s="70"/>
      <c r="E115" s="7"/>
      <c r="F115" s="77"/>
      <c r="G115" s="137"/>
      <c r="H115" s="137"/>
      <c r="I115" s="137"/>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row>
    <row r="116" spans="2:55" ht="24.75" customHeight="1" thickBot="1" x14ac:dyDescent="0.25">
      <c r="B116" s="214"/>
      <c r="C116" s="257"/>
      <c r="D116" s="68">
        <f>IF('VI - S. ABSTRATOS'!E116="não observado",1,IF('VI - S. ABSTRATOS'!E116="emergente",2,IF('VI - S. ABSTRATOS'!E116="dominado",3,0)))</f>
        <v>1</v>
      </c>
      <c r="E116" s="125" t="s">
        <v>5</v>
      </c>
      <c r="F116" s="132" t="s">
        <v>326</v>
      </c>
      <c r="G116" s="137"/>
      <c r="H116" s="137"/>
      <c r="I116" s="137"/>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row>
    <row r="117" spans="2:55" ht="22.5" customHeight="1" thickBot="1" x14ac:dyDescent="0.25">
      <c r="B117" s="214"/>
      <c r="C117" s="257"/>
      <c r="D117" s="127">
        <f>IF('VI - S. ABSTRATOS'!E117="não observado",1,IF('VI - S. ABSTRATOS'!E117="emergente",2,IF('VI - S. ABSTRATOS'!E117="dominado",3,0)))</f>
        <v>1</v>
      </c>
      <c r="E117" s="87" t="s">
        <v>5</v>
      </c>
      <c r="F117" s="188" t="s">
        <v>327</v>
      </c>
      <c r="G117" s="137"/>
      <c r="H117" s="137"/>
      <c r="I117" s="137"/>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row>
    <row r="118" spans="2:55" ht="22.5" customHeight="1" thickBot="1" x14ac:dyDescent="0.25">
      <c r="B118" s="214"/>
      <c r="C118" s="257"/>
      <c r="D118" s="106"/>
      <c r="E118" s="125" t="s">
        <v>5</v>
      </c>
      <c r="F118" s="132" t="s">
        <v>328</v>
      </c>
      <c r="G118" s="137"/>
      <c r="H118" s="137"/>
      <c r="I118" s="137"/>
      <c r="K118" s="137"/>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row>
    <row r="119" spans="2:55" ht="22.5" customHeight="1" thickBot="1" x14ac:dyDescent="0.25">
      <c r="B119" s="214"/>
      <c r="C119" s="257"/>
      <c r="D119" s="127"/>
      <c r="E119" s="87" t="s">
        <v>5</v>
      </c>
      <c r="F119" s="188" t="s">
        <v>329</v>
      </c>
      <c r="G119" s="137"/>
      <c r="H119" s="137"/>
      <c r="I119" s="137"/>
      <c r="K119" s="137"/>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row>
    <row r="120" spans="2:55" ht="22.5" customHeight="1" thickBot="1" x14ac:dyDescent="0.25">
      <c r="B120" s="214"/>
      <c r="C120" s="257"/>
      <c r="D120" s="106"/>
      <c r="E120" s="125" t="s">
        <v>5</v>
      </c>
      <c r="F120" s="132" t="s">
        <v>330</v>
      </c>
      <c r="G120" s="137"/>
      <c r="H120" s="137"/>
      <c r="I120" s="137"/>
      <c r="K120" s="137"/>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row>
    <row r="121" spans="2:55" ht="6.75" customHeight="1" x14ac:dyDescent="0.2">
      <c r="B121" s="219"/>
      <c r="C121" s="258"/>
      <c r="D121" s="71"/>
      <c r="E121" s="19"/>
      <c r="F121" s="107"/>
    </row>
    <row r="122" spans="2:55" ht="27.75" customHeight="1" x14ac:dyDescent="0.2">
      <c r="B122" s="262" t="s">
        <v>374</v>
      </c>
      <c r="C122" s="262"/>
      <c r="D122" s="262"/>
      <c r="E122" s="262"/>
      <c r="F122" s="262"/>
    </row>
  </sheetData>
  <sheetProtection algorithmName="SHA-512" hashValue="CHqJJbdsqMqYG4BpwGSoG5JdhOQryHwezKQChbxnNVd5hZODjzBjTByibQrdwgAR3CMKXnE4lsEZ8hJmx7lwEA==" saltValue="0Qb0I/YA90FkFGgStoB/oA==" spinCount="100000" sheet="1" objects="1" scenarios="1"/>
  <protectedRanges>
    <protectedRange sqref="E4:E8 E11:E15 E18:E22 E25:E29 E32:E36 E39:E43 E46:E50 E53:E57 E60:E64 E67:E71 E74:E78 E81:E85 E88:E92 E95:E99 E102:E106 E109:E113 E116:E120" name="IntervaloIV_32"/>
  </protectedRanges>
  <mergeCells count="37">
    <mergeCell ref="B17:B23"/>
    <mergeCell ref="C17:C23"/>
    <mergeCell ref="B24:B30"/>
    <mergeCell ref="C24:C30"/>
    <mergeCell ref="B1:F1"/>
    <mergeCell ref="D2:F2"/>
    <mergeCell ref="B3:B8"/>
    <mergeCell ref="C3:C9"/>
    <mergeCell ref="B10:B15"/>
    <mergeCell ref="C10:C16"/>
    <mergeCell ref="B31:B37"/>
    <mergeCell ref="C31:C37"/>
    <mergeCell ref="B38:B44"/>
    <mergeCell ref="C38:C44"/>
    <mergeCell ref="B45:B51"/>
    <mergeCell ref="C45:C51"/>
    <mergeCell ref="B52:B58"/>
    <mergeCell ref="C52:C58"/>
    <mergeCell ref="B59:B65"/>
    <mergeCell ref="C59:C65"/>
    <mergeCell ref="B66:B72"/>
    <mergeCell ref="C66:C72"/>
    <mergeCell ref="B87:B93"/>
    <mergeCell ref="C87:C93"/>
    <mergeCell ref="B94:B100"/>
    <mergeCell ref="C94:C100"/>
    <mergeCell ref="B73:B79"/>
    <mergeCell ref="C73:C79"/>
    <mergeCell ref="B80:B86"/>
    <mergeCell ref="C80:C86"/>
    <mergeCell ref="B115:B121"/>
    <mergeCell ref="C115:C121"/>
    <mergeCell ref="B122:F122"/>
    <mergeCell ref="B101:B107"/>
    <mergeCell ref="C101:C107"/>
    <mergeCell ref="B108:B114"/>
    <mergeCell ref="C108:C114"/>
  </mergeCells>
  <conditionalFormatting sqref="E4:E8">
    <cfRule type="containsText" dxfId="363" priority="200" operator="containsText" text="DOMINADO">
      <formula>NOT(ISERROR(SEARCH("DOMINADO",E4)))</formula>
    </cfRule>
    <cfRule type="containsText" dxfId="362" priority="201" operator="containsText" text="EMERGENTE">
      <formula>NOT(ISERROR(SEARCH("EMERGENTE",E4)))</formula>
    </cfRule>
    <cfRule type="containsText" dxfId="361" priority="202" operator="containsText" text="NÃO OBSERVADO">
      <formula>NOT(ISERROR(SEARCH("NÃO OBSERVADO",E4)))</formula>
    </cfRule>
  </conditionalFormatting>
  <conditionalFormatting sqref="J4">
    <cfRule type="colorScale" priority="199">
      <colorScale>
        <cfvo type="min"/>
        <cfvo type="percentile" val="50"/>
        <cfvo type="max"/>
        <color rgb="FF92D050"/>
        <color theme="5" tint="0.39997558519241921"/>
        <color rgb="FFFFC000"/>
      </colorScale>
    </cfRule>
  </conditionalFormatting>
  <conditionalFormatting sqref="E74 E60 E46 E32 E18">
    <cfRule type="containsText" dxfId="360" priority="52" operator="containsText" text="DOMINADO">
      <formula>NOT(ISERROR(SEARCH("DOMINADO",E18)))</formula>
    </cfRule>
    <cfRule type="containsText" dxfId="359" priority="53" operator="containsText" text="EMERGENTE">
      <formula>NOT(ISERROR(SEARCH("EMERGENTE",E18)))</formula>
    </cfRule>
    <cfRule type="containsText" dxfId="358" priority="54" operator="containsText" text="NÃO OBSERVADO">
      <formula>NOT(ISERROR(SEARCH("NÃO OBSERVADO",E18)))</formula>
    </cfRule>
  </conditionalFormatting>
  <conditionalFormatting sqref="E116 E102 E88">
    <cfRule type="containsText" dxfId="357" priority="49" operator="containsText" text="DOMINADO">
      <formula>NOT(ISERROR(SEARCH("DOMINADO",E88)))</formula>
    </cfRule>
    <cfRule type="containsText" dxfId="356" priority="50" operator="containsText" text="EMERGENTE">
      <formula>NOT(ISERROR(SEARCH("EMERGENTE",E88)))</formula>
    </cfRule>
    <cfRule type="containsText" dxfId="355" priority="51" operator="containsText" text="NÃO OBSERVADO">
      <formula>NOT(ISERROR(SEARCH("NÃO OBSERVADO",E88)))</formula>
    </cfRule>
  </conditionalFormatting>
  <conditionalFormatting sqref="E11:E15">
    <cfRule type="containsText" dxfId="354" priority="46" operator="containsText" text="DOMINADO">
      <formula>NOT(ISERROR(SEARCH("DOMINADO",E11)))</formula>
    </cfRule>
    <cfRule type="containsText" dxfId="353" priority="47" operator="containsText" text="EMERGENTE">
      <formula>NOT(ISERROR(SEARCH("EMERGENTE",E11)))</formula>
    </cfRule>
    <cfRule type="containsText" dxfId="352" priority="48" operator="containsText" text="NÃO OBSERVADO">
      <formula>NOT(ISERROR(SEARCH("NÃO OBSERVADO",E11)))</formula>
    </cfRule>
  </conditionalFormatting>
  <conditionalFormatting sqref="E19:E22">
    <cfRule type="containsText" dxfId="351" priority="43" operator="containsText" text="DOMINADO">
      <formula>NOT(ISERROR(SEARCH("DOMINADO",E19)))</formula>
    </cfRule>
    <cfRule type="containsText" dxfId="350" priority="44" operator="containsText" text="EMERGENTE">
      <formula>NOT(ISERROR(SEARCH("EMERGENTE",E19)))</formula>
    </cfRule>
    <cfRule type="containsText" dxfId="349" priority="45" operator="containsText" text="NÃO OBSERVADO">
      <formula>NOT(ISERROR(SEARCH("NÃO OBSERVADO",E19)))</formula>
    </cfRule>
  </conditionalFormatting>
  <conditionalFormatting sqref="E25:E29">
    <cfRule type="containsText" dxfId="348" priority="40" operator="containsText" text="DOMINADO">
      <formula>NOT(ISERROR(SEARCH("DOMINADO",E25)))</formula>
    </cfRule>
    <cfRule type="containsText" dxfId="347" priority="41" operator="containsText" text="EMERGENTE">
      <formula>NOT(ISERROR(SEARCH("EMERGENTE",E25)))</formula>
    </cfRule>
    <cfRule type="containsText" dxfId="346" priority="42" operator="containsText" text="NÃO OBSERVADO">
      <formula>NOT(ISERROR(SEARCH("NÃO OBSERVADO",E25)))</formula>
    </cfRule>
  </conditionalFormatting>
  <conditionalFormatting sqref="E33:E36">
    <cfRule type="containsText" dxfId="345" priority="37" operator="containsText" text="DOMINADO">
      <formula>NOT(ISERROR(SEARCH("DOMINADO",E33)))</formula>
    </cfRule>
    <cfRule type="containsText" dxfId="344" priority="38" operator="containsText" text="EMERGENTE">
      <formula>NOT(ISERROR(SEARCH("EMERGENTE",E33)))</formula>
    </cfRule>
    <cfRule type="containsText" dxfId="343" priority="39" operator="containsText" text="NÃO OBSERVADO">
      <formula>NOT(ISERROR(SEARCH("NÃO OBSERVADO",E33)))</formula>
    </cfRule>
  </conditionalFormatting>
  <conditionalFormatting sqref="E39:E43">
    <cfRule type="containsText" dxfId="342" priority="34" operator="containsText" text="DOMINADO">
      <formula>NOT(ISERROR(SEARCH("DOMINADO",E39)))</formula>
    </cfRule>
    <cfRule type="containsText" dxfId="341" priority="35" operator="containsText" text="EMERGENTE">
      <formula>NOT(ISERROR(SEARCH("EMERGENTE",E39)))</formula>
    </cfRule>
    <cfRule type="containsText" dxfId="340" priority="36" operator="containsText" text="NÃO OBSERVADO">
      <formula>NOT(ISERROR(SEARCH("NÃO OBSERVADO",E39)))</formula>
    </cfRule>
  </conditionalFormatting>
  <conditionalFormatting sqref="E47:E50">
    <cfRule type="containsText" dxfId="339" priority="31" operator="containsText" text="DOMINADO">
      <formula>NOT(ISERROR(SEARCH("DOMINADO",E47)))</formula>
    </cfRule>
    <cfRule type="containsText" dxfId="338" priority="32" operator="containsText" text="EMERGENTE">
      <formula>NOT(ISERROR(SEARCH("EMERGENTE",E47)))</formula>
    </cfRule>
    <cfRule type="containsText" dxfId="337" priority="33" operator="containsText" text="NÃO OBSERVADO">
      <formula>NOT(ISERROR(SEARCH("NÃO OBSERVADO",E47)))</formula>
    </cfRule>
  </conditionalFormatting>
  <conditionalFormatting sqref="E53:E57">
    <cfRule type="containsText" dxfId="336" priority="28" operator="containsText" text="DOMINADO">
      <formula>NOT(ISERROR(SEARCH("DOMINADO",E53)))</formula>
    </cfRule>
    <cfRule type="containsText" dxfId="335" priority="29" operator="containsText" text="EMERGENTE">
      <formula>NOT(ISERROR(SEARCH("EMERGENTE",E53)))</formula>
    </cfRule>
    <cfRule type="containsText" dxfId="334" priority="30" operator="containsText" text="NÃO OBSERVADO">
      <formula>NOT(ISERROR(SEARCH("NÃO OBSERVADO",E53)))</formula>
    </cfRule>
  </conditionalFormatting>
  <conditionalFormatting sqref="E61:E64">
    <cfRule type="containsText" dxfId="333" priority="25" operator="containsText" text="DOMINADO">
      <formula>NOT(ISERROR(SEARCH("DOMINADO",E61)))</formula>
    </cfRule>
    <cfRule type="containsText" dxfId="332" priority="26" operator="containsText" text="EMERGENTE">
      <formula>NOT(ISERROR(SEARCH("EMERGENTE",E61)))</formula>
    </cfRule>
    <cfRule type="containsText" dxfId="331" priority="27" operator="containsText" text="NÃO OBSERVADO">
      <formula>NOT(ISERROR(SEARCH("NÃO OBSERVADO",E61)))</formula>
    </cfRule>
  </conditionalFormatting>
  <conditionalFormatting sqref="E67:E71">
    <cfRule type="containsText" dxfId="330" priority="22" operator="containsText" text="DOMINADO">
      <formula>NOT(ISERROR(SEARCH("DOMINADO",E67)))</formula>
    </cfRule>
    <cfRule type="containsText" dxfId="329" priority="23" operator="containsText" text="EMERGENTE">
      <formula>NOT(ISERROR(SEARCH("EMERGENTE",E67)))</formula>
    </cfRule>
    <cfRule type="containsText" dxfId="328" priority="24" operator="containsText" text="NÃO OBSERVADO">
      <formula>NOT(ISERROR(SEARCH("NÃO OBSERVADO",E67)))</formula>
    </cfRule>
  </conditionalFormatting>
  <conditionalFormatting sqref="E75:E78">
    <cfRule type="containsText" dxfId="327" priority="19" operator="containsText" text="DOMINADO">
      <formula>NOT(ISERROR(SEARCH("DOMINADO",E75)))</formula>
    </cfRule>
    <cfRule type="containsText" dxfId="326" priority="20" operator="containsText" text="EMERGENTE">
      <formula>NOT(ISERROR(SEARCH("EMERGENTE",E75)))</formula>
    </cfRule>
    <cfRule type="containsText" dxfId="325" priority="21" operator="containsText" text="NÃO OBSERVADO">
      <formula>NOT(ISERROR(SEARCH("NÃO OBSERVADO",E75)))</formula>
    </cfRule>
  </conditionalFormatting>
  <conditionalFormatting sqref="E81:E85">
    <cfRule type="containsText" dxfId="324" priority="16" operator="containsText" text="DOMINADO">
      <formula>NOT(ISERROR(SEARCH("DOMINADO",E81)))</formula>
    </cfRule>
    <cfRule type="containsText" dxfId="323" priority="17" operator="containsText" text="EMERGENTE">
      <formula>NOT(ISERROR(SEARCH("EMERGENTE",E81)))</formula>
    </cfRule>
    <cfRule type="containsText" dxfId="322" priority="18" operator="containsText" text="NÃO OBSERVADO">
      <formula>NOT(ISERROR(SEARCH("NÃO OBSERVADO",E81)))</formula>
    </cfRule>
  </conditionalFormatting>
  <conditionalFormatting sqref="E89:E92">
    <cfRule type="containsText" dxfId="321" priority="13" operator="containsText" text="DOMINADO">
      <formula>NOT(ISERROR(SEARCH("DOMINADO",E89)))</formula>
    </cfRule>
    <cfRule type="containsText" dxfId="320" priority="14" operator="containsText" text="EMERGENTE">
      <formula>NOT(ISERROR(SEARCH("EMERGENTE",E89)))</formula>
    </cfRule>
    <cfRule type="containsText" dxfId="319" priority="15" operator="containsText" text="NÃO OBSERVADO">
      <formula>NOT(ISERROR(SEARCH("NÃO OBSERVADO",E89)))</formula>
    </cfRule>
  </conditionalFormatting>
  <conditionalFormatting sqref="E95:E99">
    <cfRule type="containsText" dxfId="318" priority="10" operator="containsText" text="DOMINADO">
      <formula>NOT(ISERROR(SEARCH("DOMINADO",E95)))</formula>
    </cfRule>
    <cfRule type="containsText" dxfId="317" priority="11" operator="containsText" text="EMERGENTE">
      <formula>NOT(ISERROR(SEARCH("EMERGENTE",E95)))</formula>
    </cfRule>
    <cfRule type="containsText" dxfId="316" priority="12" operator="containsText" text="NÃO OBSERVADO">
      <formula>NOT(ISERROR(SEARCH("NÃO OBSERVADO",E95)))</formula>
    </cfRule>
  </conditionalFormatting>
  <conditionalFormatting sqref="E103:E106">
    <cfRule type="containsText" dxfId="315" priority="7" operator="containsText" text="DOMINADO">
      <formula>NOT(ISERROR(SEARCH("DOMINADO",E103)))</formula>
    </cfRule>
    <cfRule type="containsText" dxfId="314" priority="8" operator="containsText" text="EMERGENTE">
      <formula>NOT(ISERROR(SEARCH("EMERGENTE",E103)))</formula>
    </cfRule>
    <cfRule type="containsText" dxfId="313" priority="9" operator="containsText" text="NÃO OBSERVADO">
      <formula>NOT(ISERROR(SEARCH("NÃO OBSERVADO",E103)))</formula>
    </cfRule>
  </conditionalFormatting>
  <conditionalFormatting sqref="E109:E113">
    <cfRule type="containsText" dxfId="312" priority="4" operator="containsText" text="DOMINADO">
      <formula>NOT(ISERROR(SEARCH("DOMINADO",E109)))</formula>
    </cfRule>
    <cfRule type="containsText" dxfId="311" priority="5" operator="containsText" text="EMERGENTE">
      <formula>NOT(ISERROR(SEARCH("EMERGENTE",E109)))</formula>
    </cfRule>
    <cfRule type="containsText" dxfId="310" priority="6" operator="containsText" text="NÃO OBSERVADO">
      <formula>NOT(ISERROR(SEARCH("NÃO OBSERVADO",E109)))</formula>
    </cfRule>
  </conditionalFormatting>
  <conditionalFormatting sqref="E117:E120">
    <cfRule type="containsText" dxfId="309" priority="1" operator="containsText" text="DOMINADO">
      <formula>NOT(ISERROR(SEARCH("DOMINADO",E117)))</formula>
    </cfRule>
    <cfRule type="containsText" dxfId="308" priority="2" operator="containsText" text="EMERGENTE">
      <formula>NOT(ISERROR(SEARCH("EMERGENTE",E117)))</formula>
    </cfRule>
    <cfRule type="containsText" dxfId="307" priority="3" operator="containsText" text="NÃO OBSERVADO">
      <formula>NOT(ISERROR(SEARCH("NÃO OBSERVADO",E117)))</formula>
    </cfRule>
  </conditionalFormatting>
  <dataValidations count="1">
    <dataValidation type="list" allowBlank="1" showInputMessage="1" showErrorMessage="1" sqref="E95:E99 J4:J6 E102:E106 E109:E113 E4:E8 E11:E15 E18:E22 E25:E29 E32:E36 E39:E43 E46:E50 E53:E57 E60:E64 E67:E71 E74:E78 E81:E85 E88:E92 E116:E120" xr:uid="{51BBAA77-77AB-4B4B-BEEA-ADB423A01DBB}">
      <formula1>$J$4:$J$6</formula1>
    </dataValidation>
  </dataValidations>
  <pageMargins left="0.23622047244094491" right="0.23622047244094491" top="0.55118110236220474" bottom="0.35433070866141736" header="0.31496062992125984" footer="0.31496062992125984"/>
  <pageSetup paperSize="9" orientation="landscape" r:id="rId1"/>
  <rowBreaks count="5" manualBreakCount="5">
    <brk id="23" min="1" max="5" man="1"/>
    <brk id="44" min="1" max="5" man="1"/>
    <brk id="65" min="1" max="5" man="1"/>
    <brk id="86" min="1" max="5" man="1"/>
    <brk id="107" min="1" max="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F388E-B035-4BD7-8776-2E5780CCD7A2}">
  <sheetPr codeName="Planilha8"/>
  <dimension ref="B1:BD88"/>
  <sheetViews>
    <sheetView showGridLines="0" workbookViewId="0">
      <selection activeCell="J8" sqref="J8"/>
    </sheetView>
  </sheetViews>
  <sheetFormatPr defaultColWidth="9.140625" defaultRowHeight="14.25" x14ac:dyDescent="0.2"/>
  <cols>
    <col min="1" max="1" width="2" style="2" customWidth="1"/>
    <col min="2" max="2" width="10.140625" style="2" customWidth="1"/>
    <col min="3" max="3" width="51.42578125" style="2" customWidth="1"/>
    <col min="4" max="4" width="0.85546875" style="72" customWidth="1"/>
    <col min="5" max="5" width="7.42578125" style="2" customWidth="1"/>
    <col min="6" max="6" width="70.85546875" style="142" customWidth="1"/>
    <col min="7" max="7" width="1" style="142" customWidth="1"/>
    <col min="8" max="8" width="1.5703125" style="138" customWidth="1"/>
    <col min="9" max="9" width="9.140625" style="138"/>
    <col min="10" max="10" width="22.7109375" style="138" customWidth="1"/>
    <col min="11" max="11" width="13.7109375" style="48" customWidth="1"/>
    <col min="12" max="39" width="9.140625" style="138"/>
    <col min="40" max="16384" width="9.140625" style="2"/>
  </cols>
  <sheetData>
    <row r="1" spans="2:56" ht="86.25" customHeight="1" x14ac:dyDescent="0.2">
      <c r="B1" s="279"/>
      <c r="C1" s="280"/>
      <c r="D1" s="280"/>
      <c r="E1" s="280"/>
      <c r="F1" s="280"/>
      <c r="G1" s="281"/>
      <c r="K1" s="48" t="s">
        <v>8</v>
      </c>
      <c r="AN1" s="137"/>
      <c r="AO1" s="137"/>
      <c r="AP1" s="137"/>
      <c r="AQ1" s="137"/>
      <c r="AR1" s="137"/>
      <c r="AS1" s="137"/>
      <c r="AT1" s="137"/>
      <c r="AU1" s="137"/>
      <c r="AV1" s="137"/>
      <c r="AW1" s="137"/>
      <c r="AX1" s="137"/>
      <c r="AY1" s="137"/>
      <c r="AZ1" s="137"/>
      <c r="BA1" s="137"/>
      <c r="BB1" s="137"/>
      <c r="BC1" s="137"/>
      <c r="BD1" s="137"/>
    </row>
    <row r="2" spans="2:56" ht="29.25" customHeight="1" x14ac:dyDescent="0.25">
      <c r="B2" s="28" t="s">
        <v>333</v>
      </c>
      <c r="C2" s="28" t="s">
        <v>354</v>
      </c>
      <c r="D2" s="222" t="s">
        <v>353</v>
      </c>
      <c r="E2" s="223"/>
      <c r="F2" s="223"/>
      <c r="G2" s="224"/>
      <c r="H2" s="139"/>
      <c r="K2" s="49" t="s">
        <v>5</v>
      </c>
      <c r="AN2" s="137"/>
      <c r="AO2" s="137"/>
      <c r="AP2" s="137"/>
      <c r="AQ2" s="137"/>
      <c r="AR2" s="137"/>
      <c r="AS2" s="137"/>
      <c r="AT2" s="137"/>
      <c r="AU2" s="137"/>
      <c r="AV2" s="137"/>
      <c r="AW2" s="137"/>
      <c r="AX2" s="137"/>
      <c r="AY2" s="137"/>
      <c r="AZ2" s="137"/>
      <c r="BA2" s="137"/>
      <c r="BB2" s="137"/>
      <c r="BC2" s="137"/>
      <c r="BD2" s="137"/>
    </row>
    <row r="3" spans="2:56" ht="6.75" customHeight="1" thickBot="1" x14ac:dyDescent="0.25">
      <c r="B3" s="213" t="s">
        <v>101</v>
      </c>
      <c r="C3" s="256" t="s">
        <v>162</v>
      </c>
      <c r="D3" s="70"/>
      <c r="E3" s="7"/>
      <c r="F3" s="151"/>
      <c r="G3" s="140"/>
      <c r="K3" s="50" t="s">
        <v>6</v>
      </c>
      <c r="AN3" s="137"/>
      <c r="AO3" s="137"/>
      <c r="AP3" s="137"/>
      <c r="AQ3" s="137"/>
      <c r="AR3" s="137"/>
      <c r="AS3" s="137"/>
      <c r="AT3" s="137"/>
      <c r="AU3" s="137"/>
      <c r="AV3" s="137"/>
      <c r="AW3" s="137"/>
      <c r="AX3" s="137"/>
      <c r="AY3" s="137"/>
      <c r="AZ3" s="137"/>
      <c r="BA3" s="137"/>
      <c r="BB3" s="137"/>
      <c r="BC3" s="137"/>
      <c r="BD3" s="137"/>
    </row>
    <row r="4" spans="2:56" ht="25.5" customHeight="1" thickBot="1" x14ac:dyDescent="0.25">
      <c r="B4" s="214"/>
      <c r="C4" s="257"/>
      <c r="D4" s="106"/>
      <c r="E4" s="125" t="s">
        <v>5</v>
      </c>
      <c r="F4" s="76" t="s">
        <v>334</v>
      </c>
      <c r="G4" s="143"/>
      <c r="K4" s="51" t="s">
        <v>7</v>
      </c>
      <c r="AN4" s="137"/>
      <c r="AO4" s="137"/>
      <c r="AP4" s="137"/>
      <c r="AQ4" s="137"/>
      <c r="AR4" s="137"/>
      <c r="AS4" s="137"/>
      <c r="AT4" s="137"/>
      <c r="AU4" s="137"/>
      <c r="AV4" s="137"/>
      <c r="AW4" s="137"/>
      <c r="AX4" s="137"/>
      <c r="AY4" s="137"/>
      <c r="AZ4" s="137"/>
      <c r="BA4" s="137"/>
      <c r="BB4" s="137"/>
      <c r="BC4" s="137"/>
      <c r="BD4" s="137"/>
    </row>
    <row r="5" spans="2:56" ht="22.5" customHeight="1" thickBot="1" x14ac:dyDescent="0.25">
      <c r="B5" s="214"/>
      <c r="C5" s="257"/>
      <c r="D5" s="106"/>
      <c r="E5" s="278" t="s">
        <v>350</v>
      </c>
      <c r="F5" s="278"/>
      <c r="G5" s="79"/>
      <c r="K5" s="51"/>
      <c r="AN5" s="137"/>
      <c r="AO5" s="137"/>
      <c r="AP5" s="137"/>
      <c r="AQ5" s="137"/>
      <c r="AR5" s="137"/>
      <c r="AS5" s="137"/>
      <c r="AT5" s="137"/>
      <c r="AU5" s="137"/>
      <c r="AV5" s="137"/>
      <c r="AW5" s="137"/>
      <c r="AX5" s="137"/>
      <c r="AY5" s="137"/>
      <c r="AZ5" s="137"/>
      <c r="BA5" s="137"/>
      <c r="BB5" s="137"/>
      <c r="BC5" s="137"/>
      <c r="BD5" s="137"/>
    </row>
    <row r="6" spans="2:56" ht="39.75" customHeight="1" thickBot="1" x14ac:dyDescent="0.25">
      <c r="B6" s="131"/>
      <c r="C6" s="257"/>
      <c r="D6" s="106"/>
      <c r="E6" s="276"/>
      <c r="F6" s="277"/>
      <c r="G6" s="148"/>
      <c r="K6" s="51"/>
      <c r="AN6" s="137"/>
      <c r="AO6" s="137"/>
      <c r="AP6" s="137"/>
      <c r="AQ6" s="137"/>
      <c r="AR6" s="137"/>
      <c r="AS6" s="137"/>
      <c r="AT6" s="137"/>
      <c r="AU6" s="137"/>
      <c r="AV6" s="137"/>
      <c r="AW6" s="137"/>
      <c r="AX6" s="137"/>
      <c r="AY6" s="137"/>
      <c r="AZ6" s="137"/>
      <c r="BA6" s="137"/>
      <c r="BB6" s="137"/>
      <c r="BC6" s="137"/>
      <c r="BD6" s="137"/>
    </row>
    <row r="7" spans="2:56" ht="6.75" customHeight="1" x14ac:dyDescent="0.2">
      <c r="B7" s="46"/>
      <c r="C7" s="258"/>
      <c r="D7" s="71"/>
      <c r="E7" s="19"/>
      <c r="F7" s="150"/>
      <c r="G7" s="141"/>
      <c r="AN7" s="137"/>
      <c r="AO7" s="137"/>
      <c r="AP7" s="137"/>
      <c r="AQ7" s="137"/>
      <c r="AR7" s="137"/>
      <c r="AS7" s="137"/>
      <c r="AT7" s="137"/>
      <c r="AU7" s="137"/>
      <c r="AV7" s="137"/>
      <c r="AW7" s="137"/>
      <c r="AX7" s="137"/>
      <c r="AY7" s="137"/>
      <c r="AZ7" s="137"/>
      <c r="BA7" s="137"/>
      <c r="BB7" s="137"/>
      <c r="BC7" s="137"/>
      <c r="BD7" s="137"/>
    </row>
    <row r="8" spans="2:56" ht="6.75" customHeight="1" thickBot="1" x14ac:dyDescent="0.25">
      <c r="B8" s="213" t="s">
        <v>102</v>
      </c>
      <c r="C8" s="256" t="s">
        <v>392</v>
      </c>
      <c r="D8" s="70"/>
      <c r="E8" s="7"/>
      <c r="F8" s="151"/>
      <c r="G8" s="140"/>
      <c r="K8" s="50"/>
      <c r="AN8" s="137"/>
      <c r="AO8" s="137"/>
      <c r="AP8" s="137"/>
      <c r="AQ8" s="137"/>
      <c r="AR8" s="137"/>
      <c r="AS8" s="137"/>
      <c r="AT8" s="137"/>
      <c r="AU8" s="137"/>
      <c r="AV8" s="137"/>
      <c r="AW8" s="137"/>
      <c r="AX8" s="137"/>
      <c r="AY8" s="137"/>
      <c r="AZ8" s="137"/>
      <c r="BA8" s="137"/>
      <c r="BB8" s="137"/>
      <c r="BC8" s="137"/>
      <c r="BD8" s="137"/>
    </row>
    <row r="9" spans="2:56" ht="25.5" customHeight="1" thickBot="1" x14ac:dyDescent="0.3">
      <c r="B9" s="214"/>
      <c r="C9" s="257"/>
      <c r="D9" s="106"/>
      <c r="E9" s="125" t="s">
        <v>5</v>
      </c>
      <c r="F9" s="76" t="s">
        <v>335</v>
      </c>
      <c r="G9" s="143"/>
      <c r="K9" s="51"/>
      <c r="AN9" s="137"/>
      <c r="AO9" s="137"/>
      <c r="AP9" s="137"/>
      <c r="AQ9" s="137"/>
      <c r="AR9" s="137"/>
      <c r="AS9" s="137"/>
      <c r="AT9" s="137"/>
      <c r="AU9" s="137"/>
      <c r="AV9" s="137"/>
      <c r="AW9" s="137"/>
      <c r="AX9" s="137"/>
      <c r="AY9" s="137"/>
      <c r="AZ9" s="137"/>
      <c r="BA9" s="137"/>
      <c r="BB9" s="137"/>
      <c r="BC9" s="137"/>
      <c r="BD9" s="137"/>
    </row>
    <row r="10" spans="2:56" ht="22.5" customHeight="1" thickBot="1" x14ac:dyDescent="0.25">
      <c r="B10" s="214"/>
      <c r="C10" s="257"/>
      <c r="D10" s="106"/>
      <c r="E10" s="278" t="s">
        <v>350</v>
      </c>
      <c r="F10" s="278"/>
      <c r="G10" s="79"/>
      <c r="K10" s="51"/>
      <c r="AN10" s="137"/>
      <c r="AO10" s="137"/>
      <c r="AP10" s="137"/>
      <c r="AQ10" s="137"/>
      <c r="AR10" s="137"/>
      <c r="AS10" s="137"/>
      <c r="AT10" s="137"/>
      <c r="AU10" s="137"/>
      <c r="AV10" s="137"/>
      <c r="AW10" s="137"/>
      <c r="AX10" s="137"/>
      <c r="AY10" s="137"/>
      <c r="AZ10" s="137"/>
      <c r="BA10" s="137"/>
      <c r="BB10" s="137"/>
      <c r="BC10" s="137"/>
      <c r="BD10" s="137"/>
    </row>
    <row r="11" spans="2:56" ht="39.75" customHeight="1" thickBot="1" x14ac:dyDescent="0.25">
      <c r="B11" s="131"/>
      <c r="C11" s="257"/>
      <c r="D11" s="106"/>
      <c r="E11" s="276"/>
      <c r="F11" s="277"/>
      <c r="G11" s="148"/>
      <c r="K11" s="51"/>
      <c r="AN11" s="137"/>
      <c r="AO11" s="137"/>
      <c r="AP11" s="137"/>
      <c r="AQ11" s="137"/>
      <c r="AR11" s="137"/>
      <c r="AS11" s="137"/>
      <c r="AT11" s="137"/>
      <c r="AU11" s="137"/>
      <c r="AV11" s="137"/>
      <c r="AW11" s="137"/>
      <c r="AX11" s="137"/>
      <c r="AY11" s="137"/>
      <c r="AZ11" s="137"/>
      <c r="BA11" s="137"/>
      <c r="BB11" s="137"/>
      <c r="BC11" s="137"/>
      <c r="BD11" s="137"/>
    </row>
    <row r="12" spans="2:56" ht="6.75" customHeight="1" x14ac:dyDescent="0.2">
      <c r="B12" s="46"/>
      <c r="C12" s="258"/>
      <c r="D12" s="71"/>
      <c r="E12" s="19"/>
      <c r="F12" s="150"/>
      <c r="G12" s="141"/>
      <c r="AN12" s="137"/>
      <c r="AO12" s="137"/>
      <c r="AP12" s="137"/>
      <c r="AQ12" s="137"/>
      <c r="AR12" s="137"/>
      <c r="AS12" s="137"/>
      <c r="AT12" s="137"/>
      <c r="AU12" s="137"/>
      <c r="AV12" s="137"/>
      <c r="AW12" s="137"/>
      <c r="AX12" s="137"/>
      <c r="AY12" s="137"/>
      <c r="AZ12" s="137"/>
      <c r="BA12" s="137"/>
      <c r="BB12" s="137"/>
      <c r="BC12" s="137"/>
      <c r="BD12" s="137"/>
    </row>
    <row r="13" spans="2:56" ht="6.75" customHeight="1" thickBot="1" x14ac:dyDescent="0.25">
      <c r="B13" s="213" t="s">
        <v>103</v>
      </c>
      <c r="C13" s="256" t="s">
        <v>171</v>
      </c>
      <c r="D13" s="70"/>
      <c r="E13" s="7"/>
      <c r="F13" s="151"/>
      <c r="G13" s="140"/>
      <c r="K13" s="50"/>
      <c r="AN13" s="137"/>
      <c r="AO13" s="137"/>
      <c r="AP13" s="137"/>
      <c r="AQ13" s="137"/>
      <c r="AR13" s="137"/>
      <c r="AS13" s="137"/>
      <c r="AT13" s="137"/>
      <c r="AU13" s="137"/>
      <c r="AV13" s="137"/>
      <c r="AW13" s="137"/>
      <c r="AX13" s="137"/>
      <c r="AY13" s="137"/>
      <c r="AZ13" s="137"/>
      <c r="BA13" s="137"/>
      <c r="BB13" s="137"/>
      <c r="BC13" s="137"/>
      <c r="BD13" s="137"/>
    </row>
    <row r="14" spans="2:56" ht="25.5" customHeight="1" thickBot="1" x14ac:dyDescent="0.3">
      <c r="B14" s="214"/>
      <c r="C14" s="257"/>
      <c r="D14" s="106"/>
      <c r="E14" s="125" t="s">
        <v>5</v>
      </c>
      <c r="F14" s="76" t="s">
        <v>336</v>
      </c>
      <c r="G14" s="143"/>
      <c r="K14" s="51"/>
      <c r="AN14" s="137"/>
      <c r="AO14" s="137"/>
      <c r="AP14" s="137"/>
      <c r="AQ14" s="137"/>
      <c r="AR14" s="137"/>
      <c r="AS14" s="137"/>
      <c r="AT14" s="137"/>
      <c r="AU14" s="137"/>
      <c r="AV14" s="137"/>
      <c r="AW14" s="137"/>
      <c r="AX14" s="137"/>
      <c r="AY14" s="137"/>
      <c r="AZ14" s="137"/>
      <c r="BA14" s="137"/>
      <c r="BB14" s="137"/>
      <c r="BC14" s="137"/>
      <c r="BD14" s="137"/>
    </row>
    <row r="15" spans="2:56" ht="22.5" customHeight="1" thickBot="1" x14ac:dyDescent="0.25">
      <c r="B15" s="214"/>
      <c r="C15" s="257"/>
      <c r="D15" s="106"/>
      <c r="E15" s="278" t="s">
        <v>350</v>
      </c>
      <c r="F15" s="278"/>
      <c r="G15" s="79"/>
      <c r="K15" s="51"/>
      <c r="AN15" s="137"/>
      <c r="AO15" s="137"/>
      <c r="AP15" s="137"/>
      <c r="AQ15" s="137"/>
      <c r="AR15" s="137"/>
      <c r="AS15" s="137"/>
      <c r="AT15" s="137"/>
      <c r="AU15" s="137"/>
      <c r="AV15" s="137"/>
      <c r="AW15" s="137"/>
      <c r="AX15" s="137"/>
      <c r="AY15" s="137"/>
      <c r="AZ15" s="137"/>
      <c r="BA15" s="137"/>
      <c r="BB15" s="137"/>
      <c r="BC15" s="137"/>
      <c r="BD15" s="137"/>
    </row>
    <row r="16" spans="2:56" ht="39.75" customHeight="1" thickBot="1" x14ac:dyDescent="0.25">
      <c r="B16" s="131"/>
      <c r="C16" s="257"/>
      <c r="D16" s="106"/>
      <c r="E16" s="276"/>
      <c r="F16" s="277"/>
      <c r="G16" s="148"/>
      <c r="K16" s="51"/>
      <c r="AN16" s="137"/>
      <c r="AO16" s="137"/>
      <c r="AP16" s="137"/>
      <c r="AQ16" s="137"/>
      <c r="AR16" s="137"/>
      <c r="AS16" s="137"/>
      <c r="AT16" s="137"/>
      <c r="AU16" s="137"/>
      <c r="AV16" s="137"/>
      <c r="AW16" s="137"/>
      <c r="AX16" s="137"/>
      <c r="AY16" s="137"/>
      <c r="AZ16" s="137"/>
      <c r="BA16" s="137"/>
      <c r="BB16" s="137"/>
      <c r="BC16" s="137"/>
      <c r="BD16" s="137"/>
    </row>
    <row r="17" spans="2:56" ht="6.75" customHeight="1" x14ac:dyDescent="0.2">
      <c r="B17" s="46"/>
      <c r="C17" s="258"/>
      <c r="D17" s="71"/>
      <c r="E17" s="19"/>
      <c r="F17" s="150"/>
      <c r="G17" s="141"/>
      <c r="AN17" s="137"/>
      <c r="AO17" s="137"/>
      <c r="AP17" s="137"/>
      <c r="AQ17" s="137"/>
      <c r="AR17" s="137"/>
      <c r="AS17" s="137"/>
      <c r="AT17" s="137"/>
      <c r="AU17" s="137"/>
      <c r="AV17" s="137"/>
      <c r="AW17" s="137"/>
      <c r="AX17" s="137"/>
      <c r="AY17" s="137"/>
      <c r="AZ17" s="137"/>
      <c r="BA17" s="137"/>
      <c r="BB17" s="137"/>
      <c r="BC17" s="137"/>
      <c r="BD17" s="137"/>
    </row>
    <row r="18" spans="2:56" ht="6.75" customHeight="1" thickBot="1" x14ac:dyDescent="0.25">
      <c r="B18" s="213" t="s">
        <v>104</v>
      </c>
      <c r="C18" s="256" t="s">
        <v>174</v>
      </c>
      <c r="D18" s="70"/>
      <c r="E18" s="7"/>
      <c r="F18" s="151"/>
      <c r="G18" s="140"/>
      <c r="K18" s="50"/>
      <c r="AN18" s="137"/>
      <c r="AO18" s="137"/>
      <c r="AP18" s="137"/>
      <c r="AQ18" s="137"/>
      <c r="AR18" s="137"/>
      <c r="AS18" s="137"/>
      <c r="AT18" s="137"/>
      <c r="AU18" s="137"/>
      <c r="AV18" s="137"/>
      <c r="AW18" s="137"/>
      <c r="AX18" s="137"/>
      <c r="AY18" s="137"/>
      <c r="AZ18" s="137"/>
      <c r="BA18" s="137"/>
      <c r="BB18" s="137"/>
      <c r="BC18" s="137"/>
      <c r="BD18" s="137"/>
    </row>
    <row r="19" spans="2:56" ht="25.5" customHeight="1" thickBot="1" x14ac:dyDescent="0.3">
      <c r="B19" s="214"/>
      <c r="C19" s="257"/>
      <c r="D19" s="106"/>
      <c r="E19" s="125" t="s">
        <v>5</v>
      </c>
      <c r="F19" s="76" t="s">
        <v>336</v>
      </c>
      <c r="G19" s="143"/>
      <c r="K19" s="51"/>
      <c r="AN19" s="137"/>
      <c r="AO19" s="137"/>
      <c r="AP19" s="137"/>
      <c r="AQ19" s="137"/>
      <c r="AR19" s="137"/>
      <c r="AS19" s="137"/>
      <c r="AT19" s="137"/>
      <c r="AU19" s="137"/>
      <c r="AV19" s="137"/>
      <c r="AW19" s="137"/>
      <c r="AX19" s="137"/>
      <c r="AY19" s="137"/>
      <c r="AZ19" s="137"/>
      <c r="BA19" s="137"/>
      <c r="BB19" s="137"/>
      <c r="BC19" s="137"/>
      <c r="BD19" s="137"/>
    </row>
    <row r="20" spans="2:56" ht="22.5" customHeight="1" thickBot="1" x14ac:dyDescent="0.25">
      <c r="B20" s="214"/>
      <c r="C20" s="257"/>
      <c r="D20" s="106"/>
      <c r="E20" s="278" t="s">
        <v>350</v>
      </c>
      <c r="F20" s="278"/>
      <c r="G20" s="79"/>
      <c r="K20" s="51"/>
      <c r="AN20" s="137"/>
      <c r="AO20" s="137"/>
      <c r="AP20" s="137"/>
      <c r="AQ20" s="137"/>
      <c r="AR20" s="137"/>
      <c r="AS20" s="137"/>
      <c r="AT20" s="137"/>
      <c r="AU20" s="137"/>
      <c r="AV20" s="137"/>
      <c r="AW20" s="137"/>
      <c r="AX20" s="137"/>
      <c r="AY20" s="137"/>
      <c r="AZ20" s="137"/>
      <c r="BA20" s="137"/>
      <c r="BB20" s="137"/>
      <c r="BC20" s="137"/>
      <c r="BD20" s="137"/>
    </row>
    <row r="21" spans="2:56" ht="39.75" customHeight="1" thickBot="1" x14ac:dyDescent="0.25">
      <c r="B21" s="131"/>
      <c r="C21" s="257"/>
      <c r="D21" s="106"/>
      <c r="E21" s="276"/>
      <c r="F21" s="277"/>
      <c r="G21" s="148"/>
      <c r="K21" s="51"/>
      <c r="AN21" s="137"/>
      <c r="AO21" s="137"/>
      <c r="AP21" s="137"/>
      <c r="AQ21" s="137"/>
      <c r="AR21" s="137"/>
      <c r="AS21" s="137"/>
      <c r="AT21" s="137"/>
      <c r="AU21" s="137"/>
      <c r="AV21" s="137"/>
      <c r="AW21" s="137"/>
      <c r="AX21" s="137"/>
      <c r="AY21" s="137"/>
      <c r="AZ21" s="137"/>
      <c r="BA21" s="137"/>
      <c r="BB21" s="137"/>
      <c r="BC21" s="137"/>
      <c r="BD21" s="137"/>
    </row>
    <row r="22" spans="2:56" ht="6.75" customHeight="1" x14ac:dyDescent="0.2">
      <c r="B22" s="46"/>
      <c r="C22" s="258"/>
      <c r="D22" s="71"/>
      <c r="E22" s="19"/>
      <c r="F22" s="150"/>
      <c r="G22" s="141"/>
      <c r="AN22" s="137"/>
      <c r="AO22" s="137"/>
      <c r="AP22" s="137"/>
      <c r="AQ22" s="137"/>
      <c r="AR22" s="137"/>
      <c r="AS22" s="137"/>
      <c r="AT22" s="137"/>
      <c r="AU22" s="137"/>
      <c r="AV22" s="137"/>
      <c r="AW22" s="137"/>
      <c r="AX22" s="137"/>
      <c r="AY22" s="137"/>
      <c r="AZ22" s="137"/>
      <c r="BA22" s="137"/>
      <c r="BB22" s="137"/>
      <c r="BC22" s="137"/>
      <c r="BD22" s="137"/>
    </row>
    <row r="23" spans="2:56" ht="6.75" customHeight="1" thickBot="1" x14ac:dyDescent="0.25">
      <c r="B23" s="213" t="s">
        <v>135</v>
      </c>
      <c r="C23" s="256" t="s">
        <v>175</v>
      </c>
      <c r="D23" s="70"/>
      <c r="E23" s="7"/>
      <c r="F23" s="151"/>
      <c r="G23" s="140"/>
      <c r="K23" s="50"/>
      <c r="AN23" s="137"/>
      <c r="AO23" s="137"/>
      <c r="AP23" s="137"/>
      <c r="AQ23" s="137"/>
      <c r="AR23" s="137"/>
      <c r="AS23" s="137"/>
      <c r="AT23" s="137"/>
      <c r="AU23" s="137"/>
      <c r="AV23" s="137"/>
      <c r="AW23" s="137"/>
      <c r="AX23" s="137"/>
      <c r="AY23" s="137"/>
      <c r="AZ23" s="137"/>
      <c r="BA23" s="137"/>
      <c r="BB23" s="137"/>
      <c r="BC23" s="137"/>
      <c r="BD23" s="137"/>
    </row>
    <row r="24" spans="2:56" ht="25.5" customHeight="1" thickBot="1" x14ac:dyDescent="0.3">
      <c r="B24" s="214"/>
      <c r="C24" s="257"/>
      <c r="D24" s="106"/>
      <c r="E24" s="125" t="s">
        <v>5</v>
      </c>
      <c r="F24" s="76" t="s">
        <v>337</v>
      </c>
      <c r="G24" s="143"/>
      <c r="K24" s="51"/>
      <c r="AN24" s="137"/>
      <c r="AO24" s="137"/>
      <c r="AP24" s="137"/>
      <c r="AQ24" s="137"/>
      <c r="AR24" s="137"/>
      <c r="AS24" s="137"/>
      <c r="AT24" s="137"/>
      <c r="AU24" s="137"/>
      <c r="AV24" s="137"/>
      <c r="AW24" s="137"/>
      <c r="AX24" s="137"/>
      <c r="AY24" s="137"/>
      <c r="AZ24" s="137"/>
      <c r="BA24" s="137"/>
      <c r="BB24" s="137"/>
      <c r="BC24" s="137"/>
      <c r="BD24" s="137"/>
    </row>
    <row r="25" spans="2:56" ht="22.5" customHeight="1" thickBot="1" x14ac:dyDescent="0.25">
      <c r="B25" s="214"/>
      <c r="C25" s="257"/>
      <c r="D25" s="106"/>
      <c r="E25" s="278" t="s">
        <v>350</v>
      </c>
      <c r="F25" s="278"/>
      <c r="G25" s="79"/>
      <c r="K25" s="51"/>
      <c r="AN25" s="137"/>
      <c r="AO25" s="137"/>
      <c r="AP25" s="137"/>
      <c r="AQ25" s="137"/>
      <c r="AR25" s="137"/>
      <c r="AS25" s="137"/>
      <c r="AT25" s="137"/>
      <c r="AU25" s="137"/>
      <c r="AV25" s="137"/>
      <c r="AW25" s="137"/>
      <c r="AX25" s="137"/>
      <c r="AY25" s="137"/>
      <c r="AZ25" s="137"/>
      <c r="BA25" s="137"/>
      <c r="BB25" s="137"/>
      <c r="BC25" s="137"/>
      <c r="BD25" s="137"/>
    </row>
    <row r="26" spans="2:56" ht="39.75" customHeight="1" thickBot="1" x14ac:dyDescent="0.25">
      <c r="B26" s="131"/>
      <c r="C26" s="257"/>
      <c r="D26" s="106"/>
      <c r="E26" s="276"/>
      <c r="F26" s="277"/>
      <c r="G26" s="148"/>
      <c r="K26" s="51"/>
      <c r="AN26" s="137"/>
      <c r="AO26" s="137"/>
      <c r="AP26" s="137"/>
      <c r="AQ26" s="137"/>
      <c r="AR26" s="137"/>
      <c r="AS26" s="137"/>
      <c r="AT26" s="137"/>
      <c r="AU26" s="137"/>
      <c r="AV26" s="137"/>
      <c r="AW26" s="137"/>
      <c r="AX26" s="137"/>
      <c r="AY26" s="137"/>
      <c r="AZ26" s="137"/>
      <c r="BA26" s="137"/>
      <c r="BB26" s="137"/>
      <c r="BC26" s="137"/>
      <c r="BD26" s="137"/>
    </row>
    <row r="27" spans="2:56" ht="6.75" customHeight="1" x14ac:dyDescent="0.2">
      <c r="B27" s="46"/>
      <c r="C27" s="258"/>
      <c r="D27" s="71"/>
      <c r="E27" s="19"/>
      <c r="F27" s="150"/>
      <c r="G27" s="141"/>
      <c r="AN27" s="137"/>
      <c r="AO27" s="137"/>
      <c r="AP27" s="137"/>
      <c r="AQ27" s="137"/>
      <c r="AR27" s="137"/>
      <c r="AS27" s="137"/>
      <c r="AT27" s="137"/>
      <c r="AU27" s="137"/>
      <c r="AV27" s="137"/>
      <c r="AW27" s="137"/>
      <c r="AX27" s="137"/>
      <c r="AY27" s="137"/>
      <c r="AZ27" s="137"/>
      <c r="BA27" s="137"/>
      <c r="BB27" s="137"/>
      <c r="BC27" s="137"/>
      <c r="BD27" s="137"/>
    </row>
    <row r="28" spans="2:56" ht="6.75" customHeight="1" thickBot="1" x14ac:dyDescent="0.25">
      <c r="B28" s="213" t="s">
        <v>138</v>
      </c>
      <c r="C28" s="256" t="s">
        <v>176</v>
      </c>
      <c r="D28" s="70"/>
      <c r="E28" s="7"/>
      <c r="F28" s="151"/>
      <c r="G28" s="140"/>
      <c r="K28" s="50"/>
      <c r="AN28" s="137"/>
      <c r="AO28" s="137"/>
      <c r="AP28" s="137"/>
      <c r="AQ28" s="137"/>
      <c r="AR28" s="137"/>
      <c r="AS28" s="137"/>
      <c r="AT28" s="137"/>
      <c r="AU28" s="137"/>
      <c r="AV28" s="137"/>
      <c r="AW28" s="137"/>
      <c r="AX28" s="137"/>
      <c r="AY28" s="137"/>
      <c r="AZ28" s="137"/>
      <c r="BA28" s="137"/>
      <c r="BB28" s="137"/>
      <c r="BC28" s="137"/>
      <c r="BD28" s="137"/>
    </row>
    <row r="29" spans="2:56" ht="25.5" customHeight="1" thickBot="1" x14ac:dyDescent="0.3">
      <c r="B29" s="214"/>
      <c r="C29" s="257"/>
      <c r="D29" s="106"/>
      <c r="E29" s="125" t="s">
        <v>5</v>
      </c>
      <c r="F29" s="76" t="s">
        <v>338</v>
      </c>
      <c r="G29" s="143"/>
      <c r="K29" s="51"/>
      <c r="AN29" s="137"/>
      <c r="AO29" s="137"/>
      <c r="AP29" s="137"/>
      <c r="AQ29" s="137"/>
      <c r="AR29" s="137"/>
      <c r="AS29" s="137"/>
      <c r="AT29" s="137"/>
      <c r="AU29" s="137"/>
      <c r="AV29" s="137"/>
      <c r="AW29" s="137"/>
      <c r="AX29" s="137"/>
      <c r="AY29" s="137"/>
      <c r="AZ29" s="137"/>
      <c r="BA29" s="137"/>
      <c r="BB29" s="137"/>
      <c r="BC29" s="137"/>
      <c r="BD29" s="137"/>
    </row>
    <row r="30" spans="2:56" ht="22.5" customHeight="1" thickBot="1" x14ac:dyDescent="0.25">
      <c r="B30" s="214"/>
      <c r="C30" s="257"/>
      <c r="D30" s="106"/>
      <c r="E30" s="278" t="s">
        <v>350</v>
      </c>
      <c r="F30" s="278"/>
      <c r="G30" s="79"/>
      <c r="K30" s="51"/>
      <c r="AN30" s="137"/>
      <c r="AO30" s="137"/>
      <c r="AP30" s="137"/>
      <c r="AQ30" s="137"/>
      <c r="AR30" s="137"/>
      <c r="AS30" s="137"/>
      <c r="AT30" s="137"/>
      <c r="AU30" s="137"/>
      <c r="AV30" s="137"/>
      <c r="AW30" s="137"/>
      <c r="AX30" s="137"/>
      <c r="AY30" s="137"/>
      <c r="AZ30" s="137"/>
      <c r="BA30" s="137"/>
      <c r="BB30" s="137"/>
      <c r="BC30" s="137"/>
      <c r="BD30" s="137"/>
    </row>
    <row r="31" spans="2:56" ht="39.75" customHeight="1" thickBot="1" x14ac:dyDescent="0.25">
      <c r="B31" s="131"/>
      <c r="C31" s="257"/>
      <c r="D31" s="106"/>
      <c r="E31" s="276"/>
      <c r="F31" s="277"/>
      <c r="G31" s="148"/>
      <c r="K31" s="51"/>
      <c r="AN31" s="137"/>
      <c r="AO31" s="137"/>
      <c r="AP31" s="137"/>
      <c r="AQ31" s="137"/>
      <c r="AR31" s="137"/>
      <c r="AS31" s="137"/>
      <c r="AT31" s="137"/>
      <c r="AU31" s="137"/>
      <c r="AV31" s="137"/>
      <c r="AW31" s="137"/>
      <c r="AX31" s="137"/>
      <c r="AY31" s="137"/>
      <c r="AZ31" s="137"/>
      <c r="BA31" s="137"/>
      <c r="BB31" s="137"/>
      <c r="BC31" s="137"/>
      <c r="BD31" s="137"/>
    </row>
    <row r="32" spans="2:56" ht="6.75" customHeight="1" x14ac:dyDescent="0.2">
      <c r="B32" s="46"/>
      <c r="C32" s="258"/>
      <c r="D32" s="71"/>
      <c r="E32" s="19"/>
      <c r="F32" s="150"/>
      <c r="G32" s="141"/>
      <c r="AN32" s="137"/>
      <c r="AO32" s="137"/>
      <c r="AP32" s="137"/>
      <c r="AQ32" s="137"/>
      <c r="AR32" s="137"/>
      <c r="AS32" s="137"/>
      <c r="AT32" s="137"/>
      <c r="AU32" s="137"/>
      <c r="AV32" s="137"/>
      <c r="AW32" s="137"/>
      <c r="AX32" s="137"/>
      <c r="AY32" s="137"/>
      <c r="AZ32" s="137"/>
      <c r="BA32" s="137"/>
      <c r="BB32" s="137"/>
      <c r="BC32" s="137"/>
      <c r="BD32" s="137"/>
    </row>
    <row r="33" spans="2:56" ht="6.75" customHeight="1" thickBot="1" x14ac:dyDescent="0.25">
      <c r="B33" s="213" t="s">
        <v>226</v>
      </c>
      <c r="C33" s="256" t="s">
        <v>227</v>
      </c>
      <c r="D33" s="70"/>
      <c r="E33" s="7"/>
      <c r="F33" s="151"/>
      <c r="G33" s="140"/>
      <c r="K33" s="50"/>
      <c r="AN33" s="137"/>
      <c r="AO33" s="137"/>
      <c r="AP33" s="137"/>
      <c r="AQ33" s="137"/>
      <c r="AR33" s="137"/>
      <c r="AS33" s="137"/>
      <c r="AT33" s="137"/>
      <c r="AU33" s="137"/>
      <c r="AV33" s="137"/>
      <c r="AW33" s="137"/>
      <c r="AX33" s="137"/>
      <c r="AY33" s="137"/>
      <c r="AZ33" s="137"/>
      <c r="BA33" s="137"/>
      <c r="BB33" s="137"/>
      <c r="BC33" s="137"/>
      <c r="BD33" s="137"/>
    </row>
    <row r="34" spans="2:56" ht="25.5" customHeight="1" thickBot="1" x14ac:dyDescent="0.3">
      <c r="B34" s="214"/>
      <c r="C34" s="257"/>
      <c r="D34" s="106"/>
      <c r="E34" s="125" t="s">
        <v>5</v>
      </c>
      <c r="F34" s="76" t="s">
        <v>339</v>
      </c>
      <c r="G34" s="143"/>
      <c r="K34" s="51"/>
      <c r="AN34" s="137"/>
      <c r="AO34" s="137"/>
      <c r="AP34" s="137"/>
      <c r="AQ34" s="137"/>
      <c r="AR34" s="137"/>
      <c r="AS34" s="137"/>
      <c r="AT34" s="137"/>
      <c r="AU34" s="137"/>
      <c r="AV34" s="137"/>
      <c r="AW34" s="137"/>
      <c r="AX34" s="137"/>
      <c r="AY34" s="137"/>
      <c r="AZ34" s="137"/>
      <c r="BA34" s="137"/>
      <c r="BB34" s="137"/>
      <c r="BC34" s="137"/>
      <c r="BD34" s="137"/>
    </row>
    <row r="35" spans="2:56" ht="22.5" customHeight="1" thickBot="1" x14ac:dyDescent="0.25">
      <c r="B35" s="214"/>
      <c r="C35" s="257"/>
      <c r="D35" s="106"/>
      <c r="E35" s="278" t="s">
        <v>350</v>
      </c>
      <c r="F35" s="278"/>
      <c r="G35" s="79"/>
      <c r="K35" s="51"/>
      <c r="AN35" s="137"/>
      <c r="AO35" s="137"/>
      <c r="AP35" s="137"/>
      <c r="AQ35" s="137"/>
      <c r="AR35" s="137"/>
      <c r="AS35" s="137"/>
      <c r="AT35" s="137"/>
      <c r="AU35" s="137"/>
      <c r="AV35" s="137"/>
      <c r="AW35" s="137"/>
      <c r="AX35" s="137"/>
      <c r="AY35" s="137"/>
      <c r="AZ35" s="137"/>
      <c r="BA35" s="137"/>
      <c r="BB35" s="137"/>
      <c r="BC35" s="137"/>
      <c r="BD35" s="137"/>
    </row>
    <row r="36" spans="2:56" ht="39.75" customHeight="1" thickBot="1" x14ac:dyDescent="0.25">
      <c r="B36" s="131"/>
      <c r="C36" s="257"/>
      <c r="D36" s="106"/>
      <c r="E36" s="276"/>
      <c r="F36" s="277"/>
      <c r="G36" s="148"/>
      <c r="K36" s="51"/>
      <c r="AN36" s="137"/>
      <c r="AO36" s="137"/>
      <c r="AP36" s="137"/>
      <c r="AQ36" s="137"/>
      <c r="AR36" s="137"/>
      <c r="AS36" s="137"/>
      <c r="AT36" s="137"/>
      <c r="AU36" s="137"/>
      <c r="AV36" s="137"/>
      <c r="AW36" s="137"/>
      <c r="AX36" s="137"/>
      <c r="AY36" s="137"/>
      <c r="AZ36" s="137"/>
      <c r="BA36" s="137"/>
      <c r="BB36" s="137"/>
      <c r="BC36" s="137"/>
      <c r="BD36" s="137"/>
    </row>
    <row r="37" spans="2:56" ht="6.75" customHeight="1" x14ac:dyDescent="0.2">
      <c r="B37" s="46"/>
      <c r="C37" s="258"/>
      <c r="D37" s="71"/>
      <c r="E37" s="19"/>
      <c r="F37" s="150"/>
      <c r="G37" s="141"/>
      <c r="AN37" s="137"/>
      <c r="AO37" s="137"/>
      <c r="AP37" s="137"/>
      <c r="AQ37" s="137"/>
      <c r="AR37" s="137"/>
      <c r="AS37" s="137"/>
      <c r="AT37" s="137"/>
      <c r="AU37" s="137"/>
      <c r="AV37" s="137"/>
      <c r="AW37" s="137"/>
      <c r="AX37" s="137"/>
      <c r="AY37" s="137"/>
      <c r="AZ37" s="137"/>
      <c r="BA37" s="137"/>
      <c r="BB37" s="137"/>
      <c r="BC37" s="137"/>
      <c r="BD37" s="137"/>
    </row>
    <row r="38" spans="2:56" ht="6.75" customHeight="1" thickBot="1" x14ac:dyDescent="0.25">
      <c r="B38" s="213" t="s">
        <v>142</v>
      </c>
      <c r="C38" s="256" t="s">
        <v>177</v>
      </c>
      <c r="D38" s="70"/>
      <c r="E38" s="7"/>
      <c r="F38" s="151"/>
      <c r="G38" s="140"/>
      <c r="K38" s="50"/>
      <c r="AN38" s="137"/>
      <c r="AO38" s="137"/>
      <c r="AP38" s="137"/>
      <c r="AQ38" s="137"/>
      <c r="AR38" s="137"/>
      <c r="AS38" s="137"/>
      <c r="AT38" s="137"/>
      <c r="AU38" s="137"/>
      <c r="AV38" s="137"/>
      <c r="AW38" s="137"/>
      <c r="AX38" s="137"/>
      <c r="AY38" s="137"/>
      <c r="AZ38" s="137"/>
      <c r="BA38" s="137"/>
      <c r="BB38" s="137"/>
      <c r="BC38" s="137"/>
      <c r="BD38" s="137"/>
    </row>
    <row r="39" spans="2:56" ht="25.5" customHeight="1" thickBot="1" x14ac:dyDescent="0.3">
      <c r="B39" s="214"/>
      <c r="C39" s="257"/>
      <c r="D39" s="106"/>
      <c r="E39" s="125" t="s">
        <v>5</v>
      </c>
      <c r="F39" s="76" t="s">
        <v>340</v>
      </c>
      <c r="G39" s="143"/>
      <c r="K39" s="51"/>
      <c r="AN39" s="137"/>
      <c r="AO39" s="137"/>
      <c r="AP39" s="137"/>
      <c r="AQ39" s="137"/>
      <c r="AR39" s="137"/>
      <c r="AS39" s="137"/>
      <c r="AT39" s="137"/>
      <c r="AU39" s="137"/>
      <c r="AV39" s="137"/>
      <c r="AW39" s="137"/>
      <c r="AX39" s="137"/>
      <c r="AY39" s="137"/>
      <c r="AZ39" s="137"/>
      <c r="BA39" s="137"/>
      <c r="BB39" s="137"/>
      <c r="BC39" s="137"/>
      <c r="BD39" s="137"/>
    </row>
    <row r="40" spans="2:56" ht="22.5" customHeight="1" thickBot="1" x14ac:dyDescent="0.25">
      <c r="B40" s="214"/>
      <c r="C40" s="257"/>
      <c r="D40" s="106"/>
      <c r="E40" s="278" t="s">
        <v>350</v>
      </c>
      <c r="F40" s="278"/>
      <c r="G40" s="79"/>
      <c r="K40" s="51"/>
      <c r="AN40" s="137"/>
      <c r="AO40" s="137"/>
      <c r="AP40" s="137"/>
      <c r="AQ40" s="137"/>
      <c r="AR40" s="137"/>
      <c r="AS40" s="137"/>
      <c r="AT40" s="137"/>
      <c r="AU40" s="137"/>
      <c r="AV40" s="137"/>
      <c r="AW40" s="137"/>
      <c r="AX40" s="137"/>
      <c r="AY40" s="137"/>
      <c r="AZ40" s="137"/>
      <c r="BA40" s="137"/>
      <c r="BB40" s="137"/>
      <c r="BC40" s="137"/>
      <c r="BD40" s="137"/>
    </row>
    <row r="41" spans="2:56" ht="39.75" customHeight="1" thickBot="1" x14ac:dyDescent="0.25">
      <c r="B41" s="131"/>
      <c r="C41" s="257"/>
      <c r="D41" s="106"/>
      <c r="E41" s="276"/>
      <c r="F41" s="277"/>
      <c r="G41" s="148"/>
      <c r="K41" s="51"/>
      <c r="AN41" s="137"/>
      <c r="AO41" s="137"/>
      <c r="AP41" s="137"/>
      <c r="AQ41" s="137"/>
      <c r="AR41" s="137"/>
      <c r="AS41" s="137"/>
      <c r="AT41" s="137"/>
      <c r="AU41" s="137"/>
      <c r="AV41" s="137"/>
      <c r="AW41" s="137"/>
      <c r="AX41" s="137"/>
      <c r="AY41" s="137"/>
      <c r="AZ41" s="137"/>
      <c r="BA41" s="137"/>
      <c r="BB41" s="137"/>
      <c r="BC41" s="137"/>
      <c r="BD41" s="137"/>
    </row>
    <row r="42" spans="2:56" ht="6.75" customHeight="1" x14ac:dyDescent="0.2">
      <c r="B42" s="46"/>
      <c r="C42" s="258"/>
      <c r="D42" s="71"/>
      <c r="E42" s="19"/>
      <c r="F42" s="150"/>
      <c r="G42" s="141"/>
      <c r="AN42" s="137"/>
      <c r="AO42" s="137"/>
      <c r="AP42" s="137"/>
      <c r="AQ42" s="137"/>
      <c r="AR42" s="137"/>
      <c r="AS42" s="137"/>
      <c r="AT42" s="137"/>
      <c r="AU42" s="137"/>
      <c r="AV42" s="137"/>
      <c r="AW42" s="137"/>
      <c r="AX42" s="137"/>
      <c r="AY42" s="137"/>
      <c r="AZ42" s="137"/>
      <c r="BA42" s="137"/>
      <c r="BB42" s="137"/>
      <c r="BC42" s="137"/>
      <c r="BD42" s="137"/>
    </row>
    <row r="43" spans="2:56" ht="6.75" customHeight="1" thickBot="1" x14ac:dyDescent="0.25">
      <c r="B43" s="213" t="s">
        <v>143</v>
      </c>
      <c r="C43" s="256" t="s">
        <v>187</v>
      </c>
      <c r="D43" s="70"/>
      <c r="E43" s="7"/>
      <c r="F43" s="151"/>
      <c r="G43" s="140"/>
      <c r="K43" s="50"/>
      <c r="AN43" s="137"/>
      <c r="AO43" s="137"/>
      <c r="AP43" s="137"/>
      <c r="AQ43" s="137"/>
      <c r="AR43" s="137"/>
      <c r="AS43" s="137"/>
      <c r="AT43" s="137"/>
      <c r="AU43" s="137"/>
      <c r="AV43" s="137"/>
      <c r="AW43" s="137"/>
      <c r="AX43" s="137"/>
      <c r="AY43" s="137"/>
      <c r="AZ43" s="137"/>
      <c r="BA43" s="137"/>
      <c r="BB43" s="137"/>
      <c r="BC43" s="137"/>
      <c r="BD43" s="137"/>
    </row>
    <row r="44" spans="2:56" ht="25.5" customHeight="1" thickBot="1" x14ac:dyDescent="0.3">
      <c r="B44" s="214"/>
      <c r="C44" s="257"/>
      <c r="D44" s="106"/>
      <c r="E44" s="125" t="s">
        <v>5</v>
      </c>
      <c r="F44" s="76" t="s">
        <v>341</v>
      </c>
      <c r="G44" s="143"/>
      <c r="K44" s="51"/>
      <c r="AN44" s="137"/>
      <c r="AO44" s="137"/>
      <c r="AP44" s="137"/>
      <c r="AQ44" s="137"/>
      <c r="AR44" s="137"/>
      <c r="AS44" s="137"/>
      <c r="AT44" s="137"/>
      <c r="AU44" s="137"/>
      <c r="AV44" s="137"/>
      <c r="AW44" s="137"/>
      <c r="AX44" s="137"/>
      <c r="AY44" s="137"/>
      <c r="AZ44" s="137"/>
      <c r="BA44" s="137"/>
      <c r="BB44" s="137"/>
      <c r="BC44" s="137"/>
      <c r="BD44" s="137"/>
    </row>
    <row r="45" spans="2:56" ht="22.5" customHeight="1" thickBot="1" x14ac:dyDescent="0.25">
      <c r="B45" s="214"/>
      <c r="C45" s="257"/>
      <c r="D45" s="106"/>
      <c r="E45" s="278" t="s">
        <v>350</v>
      </c>
      <c r="F45" s="278"/>
      <c r="G45" s="79"/>
      <c r="K45" s="51"/>
      <c r="AN45" s="137"/>
      <c r="AO45" s="137"/>
      <c r="AP45" s="137"/>
      <c r="AQ45" s="137"/>
      <c r="AR45" s="137"/>
      <c r="AS45" s="137"/>
      <c r="AT45" s="137"/>
      <c r="AU45" s="137"/>
      <c r="AV45" s="137"/>
      <c r="AW45" s="137"/>
      <c r="AX45" s="137"/>
      <c r="AY45" s="137"/>
      <c r="AZ45" s="137"/>
      <c r="BA45" s="137"/>
      <c r="BB45" s="137"/>
      <c r="BC45" s="137"/>
      <c r="BD45" s="137"/>
    </row>
    <row r="46" spans="2:56" ht="39.75" customHeight="1" thickBot="1" x14ac:dyDescent="0.25">
      <c r="B46" s="131"/>
      <c r="C46" s="257"/>
      <c r="D46" s="106"/>
      <c r="E46" s="276"/>
      <c r="F46" s="277"/>
      <c r="G46" s="148"/>
      <c r="K46" s="51"/>
      <c r="AN46" s="137"/>
      <c r="AO46" s="137"/>
      <c r="AP46" s="137"/>
      <c r="AQ46" s="137"/>
      <c r="AR46" s="137"/>
      <c r="AS46" s="137"/>
      <c r="AT46" s="137"/>
      <c r="AU46" s="137"/>
      <c r="AV46" s="137"/>
      <c r="AW46" s="137"/>
      <c r="AX46" s="137"/>
      <c r="AY46" s="137"/>
      <c r="AZ46" s="137"/>
      <c r="BA46" s="137"/>
      <c r="BB46" s="137"/>
      <c r="BC46" s="137"/>
      <c r="BD46" s="137"/>
    </row>
    <row r="47" spans="2:56" ht="6.75" customHeight="1" x14ac:dyDescent="0.2">
      <c r="B47" s="46"/>
      <c r="C47" s="258"/>
      <c r="D47" s="71"/>
      <c r="E47" s="19"/>
      <c r="F47" s="150"/>
      <c r="G47" s="141"/>
      <c r="AN47" s="137"/>
      <c r="AO47" s="137"/>
      <c r="AP47" s="137"/>
      <c r="AQ47" s="137"/>
      <c r="AR47" s="137"/>
      <c r="AS47" s="137"/>
      <c r="AT47" s="137"/>
      <c r="AU47" s="137"/>
      <c r="AV47" s="137"/>
      <c r="AW47" s="137"/>
      <c r="AX47" s="137"/>
      <c r="AY47" s="137"/>
      <c r="AZ47" s="137"/>
      <c r="BA47" s="137"/>
      <c r="BB47" s="137"/>
      <c r="BC47" s="137"/>
      <c r="BD47" s="137"/>
    </row>
    <row r="48" spans="2:56" ht="6.75" customHeight="1" thickBot="1" x14ac:dyDescent="0.25">
      <c r="B48" s="213" t="s">
        <v>183</v>
      </c>
      <c r="C48" s="256" t="s">
        <v>188</v>
      </c>
      <c r="D48" s="70"/>
      <c r="E48" s="7"/>
      <c r="F48" s="151"/>
      <c r="G48" s="140"/>
      <c r="K48" s="50"/>
      <c r="AN48" s="137"/>
      <c r="AO48" s="137"/>
      <c r="AP48" s="137"/>
      <c r="AQ48" s="137"/>
      <c r="AR48" s="137"/>
      <c r="AS48" s="137"/>
      <c r="AT48" s="137"/>
      <c r="AU48" s="137"/>
      <c r="AV48" s="137"/>
      <c r="AW48" s="137"/>
      <c r="AX48" s="137"/>
      <c r="AY48" s="137"/>
      <c r="AZ48" s="137"/>
      <c r="BA48" s="137"/>
      <c r="BB48" s="137"/>
      <c r="BC48" s="137"/>
      <c r="BD48" s="137"/>
    </row>
    <row r="49" spans="2:56" ht="25.5" customHeight="1" thickBot="1" x14ac:dyDescent="0.3">
      <c r="B49" s="214"/>
      <c r="C49" s="257"/>
      <c r="D49" s="106"/>
      <c r="E49" s="125" t="s">
        <v>5</v>
      </c>
      <c r="F49" s="76" t="s">
        <v>342</v>
      </c>
      <c r="G49" s="143"/>
      <c r="K49" s="51"/>
      <c r="AN49" s="137"/>
      <c r="AO49" s="137"/>
      <c r="AP49" s="137"/>
      <c r="AQ49" s="137"/>
      <c r="AR49" s="137"/>
      <c r="AS49" s="137"/>
      <c r="AT49" s="137"/>
      <c r="AU49" s="137"/>
      <c r="AV49" s="137"/>
      <c r="AW49" s="137"/>
      <c r="AX49" s="137"/>
      <c r="AY49" s="137"/>
      <c r="AZ49" s="137"/>
      <c r="BA49" s="137"/>
      <c r="BB49" s="137"/>
      <c r="BC49" s="137"/>
      <c r="BD49" s="137"/>
    </row>
    <row r="50" spans="2:56" ht="22.5" customHeight="1" thickBot="1" x14ac:dyDescent="0.25">
      <c r="B50" s="214"/>
      <c r="C50" s="257"/>
      <c r="D50" s="106"/>
      <c r="E50" s="278" t="s">
        <v>350</v>
      </c>
      <c r="F50" s="278"/>
      <c r="G50" s="79"/>
      <c r="K50" s="51"/>
      <c r="AN50" s="137"/>
      <c r="AO50" s="137"/>
      <c r="AP50" s="137"/>
      <c r="AQ50" s="137"/>
      <c r="AR50" s="137"/>
      <c r="AS50" s="137"/>
      <c r="AT50" s="137"/>
      <c r="AU50" s="137"/>
      <c r="AV50" s="137"/>
      <c r="AW50" s="137"/>
      <c r="AX50" s="137"/>
      <c r="AY50" s="137"/>
      <c r="AZ50" s="137"/>
      <c r="BA50" s="137"/>
      <c r="BB50" s="137"/>
      <c r="BC50" s="137"/>
      <c r="BD50" s="137"/>
    </row>
    <row r="51" spans="2:56" ht="39.75" customHeight="1" thickBot="1" x14ac:dyDescent="0.25">
      <c r="B51" s="131"/>
      <c r="C51" s="257"/>
      <c r="D51" s="106"/>
      <c r="E51" s="276"/>
      <c r="F51" s="277"/>
      <c r="G51" s="148"/>
      <c r="K51" s="51"/>
      <c r="AN51" s="137"/>
      <c r="AO51" s="137"/>
      <c r="AP51" s="137"/>
      <c r="AQ51" s="137"/>
      <c r="AR51" s="137"/>
      <c r="AS51" s="137"/>
      <c r="AT51" s="137"/>
      <c r="AU51" s="137"/>
      <c r="AV51" s="137"/>
      <c r="AW51" s="137"/>
      <c r="AX51" s="137"/>
      <c r="AY51" s="137"/>
      <c r="AZ51" s="137"/>
      <c r="BA51" s="137"/>
      <c r="BB51" s="137"/>
      <c r="BC51" s="137"/>
      <c r="BD51" s="137"/>
    </row>
    <row r="52" spans="2:56" ht="6.75" customHeight="1" x14ac:dyDescent="0.2">
      <c r="B52" s="46"/>
      <c r="C52" s="258"/>
      <c r="D52" s="71"/>
      <c r="E52" s="19"/>
      <c r="F52" s="150"/>
      <c r="G52" s="141"/>
      <c r="AN52" s="137"/>
      <c r="AO52" s="137"/>
      <c r="AP52" s="137"/>
      <c r="AQ52" s="137"/>
      <c r="AR52" s="137"/>
      <c r="AS52" s="137"/>
      <c r="AT52" s="137"/>
      <c r="AU52" s="137"/>
      <c r="AV52" s="137"/>
      <c r="AW52" s="137"/>
      <c r="AX52" s="137"/>
      <c r="AY52" s="137"/>
      <c r="AZ52" s="137"/>
      <c r="BA52" s="137"/>
      <c r="BB52" s="137"/>
      <c r="BC52" s="137"/>
      <c r="BD52" s="137"/>
    </row>
    <row r="53" spans="2:56" ht="6.75" customHeight="1" thickBot="1" x14ac:dyDescent="0.25">
      <c r="B53" s="213" t="s">
        <v>184</v>
      </c>
      <c r="C53" s="256" t="s">
        <v>189</v>
      </c>
      <c r="D53" s="70"/>
      <c r="E53" s="7"/>
      <c r="F53" s="151"/>
      <c r="G53" s="140"/>
      <c r="K53" s="50"/>
      <c r="AN53" s="137"/>
      <c r="AO53" s="137"/>
      <c r="AP53" s="137"/>
      <c r="AQ53" s="137"/>
      <c r="AR53" s="137"/>
      <c r="AS53" s="137"/>
      <c r="AT53" s="137"/>
      <c r="AU53" s="137"/>
      <c r="AV53" s="137"/>
      <c r="AW53" s="137"/>
      <c r="AX53" s="137"/>
      <c r="AY53" s="137"/>
      <c r="AZ53" s="137"/>
      <c r="BA53" s="137"/>
      <c r="BB53" s="137"/>
      <c r="BC53" s="137"/>
      <c r="BD53" s="137"/>
    </row>
    <row r="54" spans="2:56" ht="25.5" customHeight="1" thickBot="1" x14ac:dyDescent="0.3">
      <c r="B54" s="214"/>
      <c r="C54" s="257"/>
      <c r="D54" s="106"/>
      <c r="E54" s="125" t="s">
        <v>5</v>
      </c>
      <c r="F54" s="76" t="s">
        <v>343</v>
      </c>
      <c r="G54" s="143"/>
      <c r="K54" s="51"/>
      <c r="AN54" s="137"/>
      <c r="AO54" s="137"/>
      <c r="AP54" s="137"/>
      <c r="AQ54" s="137"/>
      <c r="AR54" s="137"/>
      <c r="AS54" s="137"/>
      <c r="AT54" s="137"/>
      <c r="AU54" s="137"/>
      <c r="AV54" s="137"/>
      <c r="AW54" s="137"/>
      <c r="AX54" s="137"/>
      <c r="AY54" s="137"/>
      <c r="AZ54" s="137"/>
      <c r="BA54" s="137"/>
      <c r="BB54" s="137"/>
      <c r="BC54" s="137"/>
      <c r="BD54" s="137"/>
    </row>
    <row r="55" spans="2:56" ht="22.5" customHeight="1" thickBot="1" x14ac:dyDescent="0.25">
      <c r="B55" s="214"/>
      <c r="C55" s="257"/>
      <c r="D55" s="106"/>
      <c r="E55" s="278" t="s">
        <v>350</v>
      </c>
      <c r="F55" s="278"/>
      <c r="G55" s="79"/>
      <c r="K55" s="51"/>
      <c r="AN55" s="137"/>
      <c r="AO55" s="137"/>
      <c r="AP55" s="137"/>
      <c r="AQ55" s="137"/>
      <c r="AR55" s="137"/>
      <c r="AS55" s="137"/>
      <c r="AT55" s="137"/>
      <c r="AU55" s="137"/>
      <c r="AV55" s="137"/>
      <c r="AW55" s="137"/>
      <c r="AX55" s="137"/>
      <c r="AY55" s="137"/>
      <c r="AZ55" s="137"/>
      <c r="BA55" s="137"/>
      <c r="BB55" s="137"/>
      <c r="BC55" s="137"/>
      <c r="BD55" s="137"/>
    </row>
    <row r="56" spans="2:56" ht="39.75" customHeight="1" thickBot="1" x14ac:dyDescent="0.25">
      <c r="B56" s="131"/>
      <c r="C56" s="257"/>
      <c r="D56" s="106"/>
      <c r="E56" s="276"/>
      <c r="F56" s="277"/>
      <c r="G56" s="148"/>
      <c r="K56" s="51"/>
      <c r="AN56" s="137"/>
      <c r="AO56" s="137"/>
      <c r="AP56" s="137"/>
      <c r="AQ56" s="137"/>
      <c r="AR56" s="137"/>
      <c r="AS56" s="137"/>
      <c r="AT56" s="137"/>
      <c r="AU56" s="137"/>
      <c r="AV56" s="137"/>
      <c r="AW56" s="137"/>
      <c r="AX56" s="137"/>
      <c r="AY56" s="137"/>
      <c r="AZ56" s="137"/>
      <c r="BA56" s="137"/>
      <c r="BB56" s="137"/>
      <c r="BC56" s="137"/>
      <c r="BD56" s="137"/>
    </row>
    <row r="57" spans="2:56" ht="6.75" customHeight="1" x14ac:dyDescent="0.2">
      <c r="B57" s="46"/>
      <c r="C57" s="258"/>
      <c r="D57" s="71"/>
      <c r="E57" s="19"/>
      <c r="F57" s="150"/>
      <c r="G57" s="141"/>
      <c r="AN57" s="137"/>
      <c r="AO57" s="137"/>
      <c r="AP57" s="137"/>
      <c r="AQ57" s="137"/>
      <c r="AR57" s="137"/>
      <c r="AS57" s="137"/>
      <c r="AT57" s="137"/>
      <c r="AU57" s="137"/>
      <c r="AV57" s="137"/>
      <c r="AW57" s="137"/>
      <c r="AX57" s="137"/>
      <c r="AY57" s="137"/>
      <c r="AZ57" s="137"/>
      <c r="BA57" s="137"/>
      <c r="BB57" s="137"/>
      <c r="BC57" s="137"/>
      <c r="BD57" s="137"/>
    </row>
    <row r="58" spans="2:56" ht="6.75" customHeight="1" thickBot="1" x14ac:dyDescent="0.25">
      <c r="B58" s="213" t="s">
        <v>185</v>
      </c>
      <c r="C58" s="256" t="s">
        <v>190</v>
      </c>
      <c r="D58" s="70"/>
      <c r="E58" s="7"/>
      <c r="F58" s="151"/>
      <c r="G58" s="140"/>
      <c r="K58" s="50"/>
      <c r="AN58" s="137"/>
      <c r="AO58" s="137"/>
      <c r="AP58" s="137"/>
      <c r="AQ58" s="137"/>
      <c r="AR58" s="137"/>
      <c r="AS58" s="137"/>
      <c r="AT58" s="137"/>
      <c r="AU58" s="137"/>
      <c r="AV58" s="137"/>
      <c r="AW58" s="137"/>
      <c r="AX58" s="137"/>
      <c r="AY58" s="137"/>
      <c r="AZ58" s="137"/>
      <c r="BA58" s="137"/>
      <c r="BB58" s="137"/>
      <c r="BC58" s="137"/>
      <c r="BD58" s="137"/>
    </row>
    <row r="59" spans="2:56" ht="25.5" customHeight="1" thickBot="1" x14ac:dyDescent="0.3">
      <c r="B59" s="214"/>
      <c r="C59" s="257"/>
      <c r="D59" s="106"/>
      <c r="E59" s="125" t="s">
        <v>5</v>
      </c>
      <c r="F59" s="76" t="s">
        <v>344</v>
      </c>
      <c r="G59" s="143"/>
      <c r="K59" s="51"/>
      <c r="AN59" s="137"/>
      <c r="AO59" s="137"/>
      <c r="AP59" s="137"/>
      <c r="AQ59" s="137"/>
      <c r="AR59" s="137"/>
      <c r="AS59" s="137"/>
      <c r="AT59" s="137"/>
      <c r="AU59" s="137"/>
      <c r="AV59" s="137"/>
      <c r="AW59" s="137"/>
      <c r="AX59" s="137"/>
      <c r="AY59" s="137"/>
      <c r="AZ59" s="137"/>
      <c r="BA59" s="137"/>
      <c r="BB59" s="137"/>
      <c r="BC59" s="137"/>
      <c r="BD59" s="137"/>
    </row>
    <row r="60" spans="2:56" ht="22.5" customHeight="1" thickBot="1" x14ac:dyDescent="0.25">
      <c r="B60" s="214"/>
      <c r="C60" s="257"/>
      <c r="D60" s="106"/>
      <c r="E60" s="278" t="s">
        <v>350</v>
      </c>
      <c r="F60" s="278"/>
      <c r="G60" s="79"/>
      <c r="K60" s="51"/>
      <c r="AN60" s="137"/>
      <c r="AO60" s="137"/>
      <c r="AP60" s="137"/>
      <c r="AQ60" s="137"/>
      <c r="AR60" s="137"/>
      <c r="AS60" s="137"/>
      <c r="AT60" s="137"/>
      <c r="AU60" s="137"/>
      <c r="AV60" s="137"/>
      <c r="AW60" s="137"/>
      <c r="AX60" s="137"/>
      <c r="AY60" s="137"/>
      <c r="AZ60" s="137"/>
      <c r="BA60" s="137"/>
      <c r="BB60" s="137"/>
      <c r="BC60" s="137"/>
      <c r="BD60" s="137"/>
    </row>
    <row r="61" spans="2:56" ht="39.75" customHeight="1" thickBot="1" x14ac:dyDescent="0.25">
      <c r="B61" s="131"/>
      <c r="C61" s="257"/>
      <c r="D61" s="106"/>
      <c r="E61" s="276"/>
      <c r="F61" s="277"/>
      <c r="G61" s="148"/>
      <c r="K61" s="51"/>
      <c r="AN61" s="137"/>
      <c r="AO61" s="137"/>
      <c r="AP61" s="137"/>
      <c r="AQ61" s="137"/>
      <c r="AR61" s="137"/>
      <c r="AS61" s="137"/>
      <c r="AT61" s="137"/>
      <c r="AU61" s="137"/>
      <c r="AV61" s="137"/>
      <c r="AW61" s="137"/>
      <c r="AX61" s="137"/>
      <c r="AY61" s="137"/>
      <c r="AZ61" s="137"/>
      <c r="BA61" s="137"/>
      <c r="BB61" s="137"/>
      <c r="BC61" s="137"/>
      <c r="BD61" s="137"/>
    </row>
    <row r="62" spans="2:56" ht="6.75" customHeight="1" x14ac:dyDescent="0.2">
      <c r="B62" s="46"/>
      <c r="C62" s="258"/>
      <c r="D62" s="71"/>
      <c r="E62" s="19"/>
      <c r="F62" s="150"/>
      <c r="G62" s="141"/>
      <c r="AN62" s="137"/>
      <c r="AO62" s="137"/>
      <c r="AP62" s="137"/>
      <c r="AQ62" s="137"/>
      <c r="AR62" s="137"/>
      <c r="AS62" s="137"/>
      <c r="AT62" s="137"/>
      <c r="AU62" s="137"/>
      <c r="AV62" s="137"/>
      <c r="AW62" s="137"/>
      <c r="AX62" s="137"/>
      <c r="AY62" s="137"/>
      <c r="AZ62" s="137"/>
      <c r="BA62" s="137"/>
      <c r="BB62" s="137"/>
      <c r="BC62" s="137"/>
      <c r="BD62" s="137"/>
    </row>
    <row r="63" spans="2:56" ht="6.75" customHeight="1" thickBot="1" x14ac:dyDescent="0.25">
      <c r="B63" s="213" t="s">
        <v>186</v>
      </c>
      <c r="C63" s="256" t="s">
        <v>191</v>
      </c>
      <c r="D63" s="70"/>
      <c r="E63" s="7"/>
      <c r="F63" s="151"/>
      <c r="G63" s="140"/>
      <c r="K63" s="50"/>
      <c r="AN63" s="137"/>
      <c r="AO63" s="137"/>
      <c r="AP63" s="137"/>
      <c r="AQ63" s="137"/>
      <c r="AR63" s="137"/>
      <c r="AS63" s="137"/>
      <c r="AT63" s="137"/>
      <c r="AU63" s="137"/>
      <c r="AV63" s="137"/>
      <c r="AW63" s="137"/>
      <c r="AX63" s="137"/>
      <c r="AY63" s="137"/>
      <c r="AZ63" s="137"/>
      <c r="BA63" s="137"/>
      <c r="BB63" s="137"/>
      <c r="BC63" s="137"/>
      <c r="BD63" s="137"/>
    </row>
    <row r="64" spans="2:56" ht="25.5" customHeight="1" thickBot="1" x14ac:dyDescent="0.3">
      <c r="B64" s="214"/>
      <c r="C64" s="257"/>
      <c r="D64" s="106"/>
      <c r="E64" s="125" t="s">
        <v>5</v>
      </c>
      <c r="F64" s="76" t="s">
        <v>345</v>
      </c>
      <c r="G64" s="143"/>
      <c r="K64" s="51"/>
      <c r="AN64" s="137"/>
      <c r="AO64" s="137"/>
      <c r="AP64" s="137"/>
      <c r="AQ64" s="137"/>
      <c r="AR64" s="137"/>
      <c r="AS64" s="137"/>
      <c r="AT64" s="137"/>
      <c r="AU64" s="137"/>
      <c r="AV64" s="137"/>
      <c r="AW64" s="137"/>
      <c r="AX64" s="137"/>
      <c r="AY64" s="137"/>
      <c r="AZ64" s="137"/>
      <c r="BA64" s="137"/>
      <c r="BB64" s="137"/>
      <c r="BC64" s="137"/>
      <c r="BD64" s="137"/>
    </row>
    <row r="65" spans="2:56" ht="22.5" customHeight="1" thickBot="1" x14ac:dyDescent="0.25">
      <c r="B65" s="214"/>
      <c r="C65" s="257"/>
      <c r="D65" s="106"/>
      <c r="E65" s="278" t="s">
        <v>350</v>
      </c>
      <c r="F65" s="278"/>
      <c r="G65" s="79"/>
      <c r="K65" s="51"/>
      <c r="AN65" s="137"/>
      <c r="AO65" s="137"/>
      <c r="AP65" s="137"/>
      <c r="AQ65" s="137"/>
      <c r="AR65" s="137"/>
      <c r="AS65" s="137"/>
      <c r="AT65" s="137"/>
      <c r="AU65" s="137"/>
      <c r="AV65" s="137"/>
      <c r="AW65" s="137"/>
      <c r="AX65" s="137"/>
      <c r="AY65" s="137"/>
      <c r="AZ65" s="137"/>
      <c r="BA65" s="137"/>
      <c r="BB65" s="137"/>
      <c r="BC65" s="137"/>
      <c r="BD65" s="137"/>
    </row>
    <row r="66" spans="2:56" ht="39.75" customHeight="1" thickBot="1" x14ac:dyDescent="0.25">
      <c r="B66" s="131"/>
      <c r="C66" s="257"/>
      <c r="D66" s="106"/>
      <c r="E66" s="276"/>
      <c r="F66" s="277"/>
      <c r="G66" s="148"/>
      <c r="K66" s="51"/>
      <c r="AN66" s="137"/>
      <c r="AO66" s="137"/>
      <c r="AP66" s="137"/>
      <c r="AQ66" s="137"/>
      <c r="AR66" s="137"/>
      <c r="AS66" s="137"/>
      <c r="AT66" s="137"/>
      <c r="AU66" s="137"/>
      <c r="AV66" s="137"/>
      <c r="AW66" s="137"/>
      <c r="AX66" s="137"/>
      <c r="AY66" s="137"/>
      <c r="AZ66" s="137"/>
      <c r="BA66" s="137"/>
      <c r="BB66" s="137"/>
      <c r="BC66" s="137"/>
      <c r="BD66" s="137"/>
    </row>
    <row r="67" spans="2:56" ht="6.75" customHeight="1" x14ac:dyDescent="0.2">
      <c r="B67" s="46"/>
      <c r="C67" s="258"/>
      <c r="D67" s="71"/>
      <c r="E67" s="19"/>
      <c r="F67" s="150"/>
      <c r="G67" s="141"/>
      <c r="AN67" s="137"/>
      <c r="AO67" s="137"/>
      <c r="AP67" s="137"/>
      <c r="AQ67" s="137"/>
      <c r="AR67" s="137"/>
      <c r="AS67" s="137"/>
      <c r="AT67" s="137"/>
      <c r="AU67" s="137"/>
      <c r="AV67" s="137"/>
      <c r="AW67" s="137"/>
      <c r="AX67" s="137"/>
      <c r="AY67" s="137"/>
      <c r="AZ67" s="137"/>
      <c r="BA67" s="137"/>
      <c r="BB67" s="137"/>
      <c r="BC67" s="137"/>
      <c r="BD67" s="137"/>
    </row>
    <row r="68" spans="2:56" ht="6.75" customHeight="1" thickBot="1" x14ac:dyDescent="0.25">
      <c r="B68" s="213" t="s">
        <v>192</v>
      </c>
      <c r="C68" s="256" t="s">
        <v>359</v>
      </c>
      <c r="D68" s="70"/>
      <c r="E68" s="7"/>
      <c r="F68" s="151"/>
      <c r="G68" s="140"/>
      <c r="K68" s="50"/>
      <c r="AN68" s="137"/>
      <c r="AO68" s="137"/>
      <c r="AP68" s="137"/>
      <c r="AQ68" s="137"/>
      <c r="AR68" s="137"/>
      <c r="AS68" s="137"/>
      <c r="AT68" s="137"/>
      <c r="AU68" s="137"/>
      <c r="AV68" s="137"/>
      <c r="AW68" s="137"/>
      <c r="AX68" s="137"/>
      <c r="AY68" s="137"/>
      <c r="AZ68" s="137"/>
      <c r="BA68" s="137"/>
      <c r="BB68" s="137"/>
      <c r="BC68" s="137"/>
      <c r="BD68" s="137"/>
    </row>
    <row r="69" spans="2:56" ht="25.5" customHeight="1" thickBot="1" x14ac:dyDescent="0.3">
      <c r="B69" s="214"/>
      <c r="C69" s="257"/>
      <c r="D69" s="106"/>
      <c r="E69" s="125" t="s">
        <v>5</v>
      </c>
      <c r="F69" s="76" t="s">
        <v>346</v>
      </c>
      <c r="G69" s="143"/>
      <c r="K69" s="51"/>
      <c r="AN69" s="137"/>
      <c r="AO69" s="137"/>
      <c r="AP69" s="137"/>
      <c r="AQ69" s="137"/>
      <c r="AR69" s="137"/>
      <c r="AS69" s="137"/>
      <c r="AT69" s="137"/>
      <c r="AU69" s="137"/>
      <c r="AV69" s="137"/>
      <c r="AW69" s="137"/>
      <c r="AX69" s="137"/>
      <c r="AY69" s="137"/>
      <c r="AZ69" s="137"/>
      <c r="BA69" s="137"/>
      <c r="BB69" s="137"/>
      <c r="BC69" s="137"/>
      <c r="BD69" s="137"/>
    </row>
    <row r="70" spans="2:56" ht="22.5" customHeight="1" thickBot="1" x14ac:dyDescent="0.25">
      <c r="B70" s="214"/>
      <c r="C70" s="257"/>
      <c r="D70" s="106"/>
      <c r="E70" s="278" t="s">
        <v>350</v>
      </c>
      <c r="F70" s="278"/>
      <c r="G70" s="79"/>
      <c r="K70" s="51"/>
      <c r="AN70" s="137"/>
      <c r="AO70" s="137"/>
      <c r="AP70" s="137"/>
      <c r="AQ70" s="137"/>
      <c r="AR70" s="137"/>
      <c r="AS70" s="137"/>
      <c r="AT70" s="137"/>
      <c r="AU70" s="137"/>
      <c r="AV70" s="137"/>
      <c r="AW70" s="137"/>
      <c r="AX70" s="137"/>
      <c r="AY70" s="137"/>
      <c r="AZ70" s="137"/>
      <c r="BA70" s="137"/>
      <c r="BB70" s="137"/>
      <c r="BC70" s="137"/>
      <c r="BD70" s="137"/>
    </row>
    <row r="71" spans="2:56" ht="39.75" customHeight="1" thickBot="1" x14ac:dyDescent="0.25">
      <c r="B71" s="131"/>
      <c r="C71" s="257"/>
      <c r="D71" s="106"/>
      <c r="E71" s="276"/>
      <c r="F71" s="277"/>
      <c r="G71" s="148"/>
      <c r="K71" s="51"/>
      <c r="AN71" s="137"/>
      <c r="AO71" s="137"/>
      <c r="AP71" s="137"/>
      <c r="AQ71" s="137"/>
      <c r="AR71" s="137"/>
      <c r="AS71" s="137"/>
      <c r="AT71" s="137"/>
      <c r="AU71" s="137"/>
      <c r="AV71" s="137"/>
      <c r="AW71" s="137"/>
      <c r="AX71" s="137"/>
      <c r="AY71" s="137"/>
      <c r="AZ71" s="137"/>
      <c r="BA71" s="137"/>
      <c r="BB71" s="137"/>
      <c r="BC71" s="137"/>
      <c r="BD71" s="137"/>
    </row>
    <row r="72" spans="2:56" ht="6.75" customHeight="1" x14ac:dyDescent="0.2">
      <c r="B72" s="46"/>
      <c r="C72" s="258"/>
      <c r="D72" s="71"/>
      <c r="E72" s="19"/>
      <c r="F72" s="150"/>
      <c r="G72" s="141"/>
      <c r="AN72" s="137"/>
      <c r="AO72" s="137"/>
      <c r="AP72" s="137"/>
      <c r="AQ72" s="137"/>
      <c r="AR72" s="137"/>
      <c r="AS72" s="137"/>
      <c r="AT72" s="137"/>
      <c r="AU72" s="137"/>
      <c r="AV72" s="137"/>
      <c r="AW72" s="137"/>
      <c r="AX72" s="137"/>
      <c r="AY72" s="137"/>
      <c r="AZ72" s="137"/>
      <c r="BA72" s="137"/>
      <c r="BB72" s="137"/>
      <c r="BC72" s="137"/>
      <c r="BD72" s="137"/>
    </row>
    <row r="73" spans="2:56" ht="6.75" customHeight="1" thickBot="1" x14ac:dyDescent="0.25">
      <c r="B73" s="213" t="s">
        <v>193</v>
      </c>
      <c r="C73" s="256" t="s">
        <v>253</v>
      </c>
      <c r="D73" s="70"/>
      <c r="E73" s="7"/>
      <c r="F73" s="151"/>
      <c r="G73" s="140"/>
      <c r="K73" s="50"/>
      <c r="AN73" s="137"/>
      <c r="AO73" s="137"/>
      <c r="AP73" s="137"/>
      <c r="AQ73" s="137"/>
      <c r="AR73" s="137"/>
      <c r="AS73" s="137"/>
      <c r="AT73" s="137"/>
      <c r="AU73" s="137"/>
      <c r="AV73" s="137"/>
      <c r="AW73" s="137"/>
      <c r="AX73" s="137"/>
      <c r="AY73" s="137"/>
      <c r="AZ73" s="137"/>
      <c r="BA73" s="137"/>
      <c r="BB73" s="137"/>
      <c r="BC73" s="137"/>
      <c r="BD73" s="137"/>
    </row>
    <row r="74" spans="2:56" ht="25.5" customHeight="1" thickBot="1" x14ac:dyDescent="0.3">
      <c r="B74" s="214"/>
      <c r="C74" s="257"/>
      <c r="D74" s="106"/>
      <c r="E74" s="125" t="s">
        <v>5</v>
      </c>
      <c r="F74" s="76" t="s">
        <v>347</v>
      </c>
      <c r="G74" s="143"/>
      <c r="K74" s="51"/>
      <c r="AN74" s="137"/>
      <c r="AO74" s="137"/>
      <c r="AP74" s="137"/>
      <c r="AQ74" s="137"/>
      <c r="AR74" s="137"/>
      <c r="AS74" s="137"/>
      <c r="AT74" s="137"/>
      <c r="AU74" s="137"/>
      <c r="AV74" s="137"/>
      <c r="AW74" s="137"/>
      <c r="AX74" s="137"/>
      <c r="AY74" s="137"/>
      <c r="AZ74" s="137"/>
      <c r="BA74" s="137"/>
      <c r="BB74" s="137"/>
      <c r="BC74" s="137"/>
      <c r="BD74" s="137"/>
    </row>
    <row r="75" spans="2:56" ht="22.5" customHeight="1" thickBot="1" x14ac:dyDescent="0.25">
      <c r="B75" s="214"/>
      <c r="C75" s="257"/>
      <c r="D75" s="106"/>
      <c r="E75" s="278" t="s">
        <v>350</v>
      </c>
      <c r="F75" s="278"/>
      <c r="G75" s="79"/>
      <c r="K75" s="51"/>
      <c r="AN75" s="137"/>
      <c r="AO75" s="137"/>
      <c r="AP75" s="137"/>
      <c r="AQ75" s="137"/>
      <c r="AR75" s="137"/>
      <c r="AS75" s="137"/>
      <c r="AT75" s="137"/>
      <c r="AU75" s="137"/>
      <c r="AV75" s="137"/>
      <c r="AW75" s="137"/>
      <c r="AX75" s="137"/>
      <c r="AY75" s="137"/>
      <c r="AZ75" s="137"/>
      <c r="BA75" s="137"/>
      <c r="BB75" s="137"/>
      <c r="BC75" s="137"/>
      <c r="BD75" s="137"/>
    </row>
    <row r="76" spans="2:56" ht="39.75" customHeight="1" thickBot="1" x14ac:dyDescent="0.25">
      <c r="B76" s="131"/>
      <c r="C76" s="257"/>
      <c r="D76" s="106"/>
      <c r="E76" s="276"/>
      <c r="F76" s="277"/>
      <c r="G76" s="148"/>
      <c r="K76" s="51"/>
      <c r="AN76" s="137"/>
      <c r="AO76" s="137"/>
      <c r="AP76" s="137"/>
      <c r="AQ76" s="137"/>
      <c r="AR76" s="137"/>
      <c r="AS76" s="137"/>
      <c r="AT76" s="137"/>
      <c r="AU76" s="137"/>
      <c r="AV76" s="137"/>
      <c r="AW76" s="137"/>
      <c r="AX76" s="137"/>
      <c r="AY76" s="137"/>
      <c r="AZ76" s="137"/>
      <c r="BA76" s="137"/>
      <c r="BB76" s="137"/>
      <c r="BC76" s="137"/>
      <c r="BD76" s="137"/>
    </row>
    <row r="77" spans="2:56" ht="6.75" customHeight="1" x14ac:dyDescent="0.2">
      <c r="B77" s="46"/>
      <c r="C77" s="258"/>
      <c r="D77" s="71"/>
      <c r="E77" s="19"/>
      <c r="F77" s="150"/>
      <c r="G77" s="141"/>
      <c r="AN77" s="137"/>
      <c r="AO77" s="137"/>
      <c r="AP77" s="137"/>
      <c r="AQ77" s="137"/>
      <c r="AR77" s="137"/>
      <c r="AS77" s="137"/>
      <c r="AT77" s="137"/>
      <c r="AU77" s="137"/>
      <c r="AV77" s="137"/>
      <c r="AW77" s="137"/>
      <c r="AX77" s="137"/>
      <c r="AY77" s="137"/>
      <c r="AZ77" s="137"/>
      <c r="BA77" s="137"/>
      <c r="BB77" s="137"/>
      <c r="BC77" s="137"/>
      <c r="BD77" s="137"/>
    </row>
    <row r="78" spans="2:56" ht="6.75" customHeight="1" thickBot="1" x14ac:dyDescent="0.25">
      <c r="B78" s="213" t="s">
        <v>237</v>
      </c>
      <c r="C78" s="256" t="s">
        <v>397</v>
      </c>
      <c r="D78" s="70"/>
      <c r="E78" s="7"/>
      <c r="F78" s="151"/>
      <c r="G78" s="140"/>
      <c r="K78" s="50"/>
      <c r="AN78" s="137"/>
      <c r="AO78" s="137"/>
      <c r="AP78" s="137"/>
      <c r="AQ78" s="137"/>
      <c r="AR78" s="137"/>
      <c r="AS78" s="137"/>
      <c r="AT78" s="137"/>
      <c r="AU78" s="137"/>
      <c r="AV78" s="137"/>
      <c r="AW78" s="137"/>
      <c r="AX78" s="137"/>
      <c r="AY78" s="137"/>
      <c r="AZ78" s="137"/>
      <c r="BA78" s="137"/>
      <c r="BB78" s="137"/>
      <c r="BC78" s="137"/>
      <c r="BD78" s="137"/>
    </row>
    <row r="79" spans="2:56" ht="25.5" customHeight="1" thickBot="1" x14ac:dyDescent="0.3">
      <c r="B79" s="214"/>
      <c r="C79" s="257"/>
      <c r="D79" s="106"/>
      <c r="E79" s="125" t="s">
        <v>5</v>
      </c>
      <c r="F79" s="76" t="s">
        <v>348</v>
      </c>
      <c r="G79" s="143"/>
      <c r="K79" s="51"/>
      <c r="AN79" s="137"/>
      <c r="AO79" s="137"/>
      <c r="AP79" s="137"/>
      <c r="AQ79" s="137"/>
      <c r="AR79" s="137"/>
      <c r="AS79" s="137"/>
      <c r="AT79" s="137"/>
      <c r="AU79" s="137"/>
      <c r="AV79" s="137"/>
      <c r="AW79" s="137"/>
      <c r="AX79" s="137"/>
      <c r="AY79" s="137"/>
      <c r="AZ79" s="137"/>
      <c r="BA79" s="137"/>
      <c r="BB79" s="137"/>
      <c r="BC79" s="137"/>
      <c r="BD79" s="137"/>
    </row>
    <row r="80" spans="2:56" ht="22.5" customHeight="1" thickBot="1" x14ac:dyDescent="0.25">
      <c r="B80" s="214"/>
      <c r="C80" s="257"/>
      <c r="D80" s="106"/>
      <c r="E80" s="278" t="s">
        <v>350</v>
      </c>
      <c r="F80" s="278"/>
      <c r="G80" s="79"/>
      <c r="K80" s="51"/>
      <c r="AN80" s="137"/>
      <c r="AO80" s="137"/>
      <c r="AP80" s="137"/>
      <c r="AQ80" s="137"/>
      <c r="AR80" s="137"/>
      <c r="AS80" s="137"/>
      <c r="AT80" s="137"/>
      <c r="AU80" s="137"/>
      <c r="AV80" s="137"/>
      <c r="AW80" s="137"/>
      <c r="AX80" s="137"/>
      <c r="AY80" s="137"/>
      <c r="AZ80" s="137"/>
      <c r="BA80" s="137"/>
      <c r="BB80" s="137"/>
      <c r="BC80" s="137"/>
      <c r="BD80" s="137"/>
    </row>
    <row r="81" spans="2:56" ht="39.75" customHeight="1" thickBot="1" x14ac:dyDescent="0.25">
      <c r="B81" s="131"/>
      <c r="C81" s="257"/>
      <c r="D81" s="106"/>
      <c r="E81" s="276"/>
      <c r="F81" s="277"/>
      <c r="G81" s="148"/>
      <c r="K81" s="51"/>
      <c r="AN81" s="137"/>
      <c r="AO81" s="137"/>
      <c r="AP81" s="137"/>
      <c r="AQ81" s="137"/>
      <c r="AR81" s="137"/>
      <c r="AS81" s="137"/>
      <c r="AT81" s="137"/>
      <c r="AU81" s="137"/>
      <c r="AV81" s="137"/>
      <c r="AW81" s="137"/>
      <c r="AX81" s="137"/>
      <c r="AY81" s="137"/>
      <c r="AZ81" s="137"/>
      <c r="BA81" s="137"/>
      <c r="BB81" s="137"/>
      <c r="BC81" s="137"/>
      <c r="BD81" s="137"/>
    </row>
    <row r="82" spans="2:56" ht="6.75" customHeight="1" x14ac:dyDescent="0.2">
      <c r="B82" s="46"/>
      <c r="C82" s="258"/>
      <c r="D82" s="71"/>
      <c r="E82" s="19"/>
      <c r="F82" s="150"/>
      <c r="G82" s="141"/>
      <c r="AN82" s="137"/>
      <c r="AO82" s="137"/>
      <c r="AP82" s="137"/>
      <c r="AQ82" s="137"/>
      <c r="AR82" s="137"/>
      <c r="AS82" s="137"/>
      <c r="AT82" s="137"/>
      <c r="AU82" s="137"/>
      <c r="AV82" s="137"/>
      <c r="AW82" s="137"/>
      <c r="AX82" s="137"/>
      <c r="AY82" s="137"/>
      <c r="AZ82" s="137"/>
      <c r="BA82" s="137"/>
      <c r="BB82" s="137"/>
      <c r="BC82" s="137"/>
      <c r="BD82" s="137"/>
    </row>
    <row r="83" spans="2:56" ht="6.75" customHeight="1" thickBot="1" x14ac:dyDescent="0.25">
      <c r="B83" s="213" t="s">
        <v>241</v>
      </c>
      <c r="C83" s="256" t="s">
        <v>243</v>
      </c>
      <c r="D83" s="70"/>
      <c r="E83" s="7"/>
      <c r="F83" s="151"/>
      <c r="G83" s="140"/>
      <c r="K83" s="50"/>
      <c r="AN83" s="137"/>
      <c r="AO83" s="137"/>
      <c r="AP83" s="137"/>
      <c r="AQ83" s="137"/>
      <c r="AR83" s="137"/>
      <c r="AS83" s="137"/>
      <c r="AT83" s="137"/>
      <c r="AU83" s="137"/>
      <c r="AV83" s="137"/>
      <c r="AW83" s="137"/>
      <c r="AX83" s="137"/>
      <c r="AY83" s="137"/>
      <c r="AZ83" s="137"/>
      <c r="BA83" s="137"/>
      <c r="BB83" s="137"/>
      <c r="BC83" s="137"/>
      <c r="BD83" s="137"/>
    </row>
    <row r="84" spans="2:56" ht="25.5" customHeight="1" thickBot="1" x14ac:dyDescent="0.3">
      <c r="B84" s="214"/>
      <c r="C84" s="257"/>
      <c r="D84" s="106"/>
      <c r="E84" s="125" t="s">
        <v>5</v>
      </c>
      <c r="F84" s="76" t="s">
        <v>349</v>
      </c>
      <c r="G84" s="143"/>
      <c r="K84" s="51"/>
      <c r="AN84" s="137"/>
      <c r="AO84" s="137"/>
      <c r="AP84" s="137"/>
      <c r="AQ84" s="137"/>
      <c r="AR84" s="137"/>
      <c r="AS84" s="137"/>
      <c r="AT84" s="137"/>
      <c r="AU84" s="137"/>
      <c r="AV84" s="137"/>
      <c r="AW84" s="137"/>
      <c r="AX84" s="137"/>
      <c r="AY84" s="137"/>
      <c r="AZ84" s="137"/>
      <c r="BA84" s="137"/>
      <c r="BB84" s="137"/>
      <c r="BC84" s="137"/>
      <c r="BD84" s="137"/>
    </row>
    <row r="85" spans="2:56" ht="22.5" customHeight="1" thickBot="1" x14ac:dyDescent="0.25">
      <c r="B85" s="214"/>
      <c r="C85" s="257"/>
      <c r="D85" s="106"/>
      <c r="E85" s="278" t="s">
        <v>350</v>
      </c>
      <c r="F85" s="278"/>
      <c r="G85" s="79"/>
      <c r="K85" s="51"/>
      <c r="AN85" s="137"/>
      <c r="AO85" s="137"/>
      <c r="AP85" s="137"/>
      <c r="AQ85" s="137"/>
      <c r="AR85" s="137"/>
      <c r="AS85" s="137"/>
      <c r="AT85" s="137"/>
      <c r="AU85" s="137"/>
      <c r="AV85" s="137"/>
      <c r="AW85" s="137"/>
      <c r="AX85" s="137"/>
      <c r="AY85" s="137"/>
      <c r="AZ85" s="137"/>
      <c r="BA85" s="137"/>
      <c r="BB85" s="137"/>
      <c r="BC85" s="137"/>
      <c r="BD85" s="137"/>
    </row>
    <row r="86" spans="2:56" ht="39.75" customHeight="1" thickBot="1" x14ac:dyDescent="0.25">
      <c r="B86" s="131"/>
      <c r="C86" s="257"/>
      <c r="D86" s="106"/>
      <c r="E86" s="276"/>
      <c r="F86" s="277"/>
      <c r="G86" s="148"/>
      <c r="K86" s="51"/>
      <c r="AN86" s="137"/>
      <c r="AO86" s="137"/>
      <c r="AP86" s="137"/>
      <c r="AQ86" s="137"/>
      <c r="AR86" s="137"/>
      <c r="AS86" s="137"/>
      <c r="AT86" s="137"/>
      <c r="AU86" s="137"/>
      <c r="AV86" s="137"/>
      <c r="AW86" s="137"/>
      <c r="AX86" s="137"/>
      <c r="AY86" s="137"/>
      <c r="AZ86" s="137"/>
      <c r="BA86" s="137"/>
      <c r="BB86" s="137"/>
      <c r="BC86" s="137"/>
      <c r="BD86" s="137"/>
    </row>
    <row r="87" spans="2:56" ht="6.75" customHeight="1" x14ac:dyDescent="0.2">
      <c r="B87" s="46"/>
      <c r="C87" s="258"/>
      <c r="D87" s="71"/>
      <c r="E87" s="19"/>
      <c r="F87" s="150"/>
      <c r="G87" s="141"/>
      <c r="AN87" s="137"/>
      <c r="AO87" s="137"/>
      <c r="AP87" s="137"/>
      <c r="AQ87" s="137"/>
      <c r="AR87" s="137"/>
      <c r="AS87" s="137"/>
      <c r="AT87" s="137"/>
      <c r="AU87" s="137"/>
      <c r="AV87" s="137"/>
      <c r="AW87" s="137"/>
      <c r="AX87" s="137"/>
      <c r="AY87" s="137"/>
      <c r="AZ87" s="137"/>
      <c r="BA87" s="137"/>
      <c r="BB87" s="137"/>
      <c r="BC87" s="137"/>
      <c r="BD87" s="137"/>
    </row>
    <row r="88" spans="2:56" ht="27.75" customHeight="1" x14ac:dyDescent="0.2">
      <c r="B88" s="282"/>
      <c r="C88" s="282"/>
      <c r="D88" s="282"/>
      <c r="E88" s="282"/>
      <c r="F88" s="282"/>
      <c r="G88" s="149"/>
    </row>
  </sheetData>
  <sheetProtection algorithmName="SHA-512" hashValue="Relu5opzhhivlVr4PnMTi4+NN2BmXO9EW1Y9oc+C6rq6zoNotJu1IK77NQzBlcDtyC0RK5u8ce7oMQPs6Ln4Uw==" saltValue="a8xfEkBchbSPQ6vDuJ3vzQ==" spinCount="100000" sheet="1" objects="1" scenarios="1"/>
  <protectedRanges>
    <protectedRange sqref="E6 E11 E16 E16 E21 E6 E11 E16 E16 E26 E31 E31 E36 E41 E46 E51 E56 E56 E61 E66 E86 E81 E76 E71" name="Intervalo2"/>
    <protectedRange sqref="E4 E9 E14 E19 E24 E29 E34 E39 E44 E49 E54 E59 E64 E69 E74 E79 E84" name="IntervaloIV_32"/>
  </protectedRanges>
  <mergeCells count="71">
    <mergeCell ref="C28:C32"/>
    <mergeCell ref="C33:C37"/>
    <mergeCell ref="C38:C42"/>
    <mergeCell ref="C13:C17"/>
    <mergeCell ref="C18:C22"/>
    <mergeCell ref="C23:C27"/>
    <mergeCell ref="C63:C67"/>
    <mergeCell ref="C68:C72"/>
    <mergeCell ref="B58:B60"/>
    <mergeCell ref="B63:B65"/>
    <mergeCell ref="B68:B70"/>
    <mergeCell ref="B88:F88"/>
    <mergeCell ref="C73:C77"/>
    <mergeCell ref="C78:C82"/>
    <mergeCell ref="C83:C87"/>
    <mergeCell ref="B73:B75"/>
    <mergeCell ref="B78:B80"/>
    <mergeCell ref="B83:B85"/>
    <mergeCell ref="E86:F86"/>
    <mergeCell ref="B43:B45"/>
    <mergeCell ref="B48:B50"/>
    <mergeCell ref="E46:F46"/>
    <mergeCell ref="E50:F50"/>
    <mergeCell ref="E60:F60"/>
    <mergeCell ref="C43:C47"/>
    <mergeCell ref="C48:C52"/>
    <mergeCell ref="C53:C57"/>
    <mergeCell ref="B53:B55"/>
    <mergeCell ref="E56:F56"/>
    <mergeCell ref="C58:C62"/>
    <mergeCell ref="B18:B20"/>
    <mergeCell ref="B23:B25"/>
    <mergeCell ref="B28:B30"/>
    <mergeCell ref="B33:B35"/>
    <mergeCell ref="B38:B40"/>
    <mergeCell ref="E10:F10"/>
    <mergeCell ref="E5:F5"/>
    <mergeCell ref="B1:G1"/>
    <mergeCell ref="E11:F11"/>
    <mergeCell ref="E15:F15"/>
    <mergeCell ref="B13:B15"/>
    <mergeCell ref="B3:B5"/>
    <mergeCell ref="C3:C7"/>
    <mergeCell ref="B8:B10"/>
    <mergeCell ref="C8:C12"/>
    <mergeCell ref="E6:F6"/>
    <mergeCell ref="D2:G2"/>
    <mergeCell ref="E16:F16"/>
    <mergeCell ref="E20:F20"/>
    <mergeCell ref="E21:F21"/>
    <mergeCell ref="E25:F25"/>
    <mergeCell ref="E31:F31"/>
    <mergeCell ref="E35:F35"/>
    <mergeCell ref="E30:F30"/>
    <mergeCell ref="E26:F26"/>
    <mergeCell ref="E36:F36"/>
    <mergeCell ref="E40:F40"/>
    <mergeCell ref="E41:F41"/>
    <mergeCell ref="E45:F45"/>
    <mergeCell ref="E51:F51"/>
    <mergeCell ref="E55:F55"/>
    <mergeCell ref="E85:F85"/>
    <mergeCell ref="E65:F65"/>
    <mergeCell ref="E71:F71"/>
    <mergeCell ref="E75:F75"/>
    <mergeCell ref="E76:F76"/>
    <mergeCell ref="E80:F80"/>
    <mergeCell ref="E81:F81"/>
    <mergeCell ref="E66:F66"/>
    <mergeCell ref="E70:F70"/>
    <mergeCell ref="E61:F61"/>
  </mergeCells>
  <conditionalFormatting sqref="K2">
    <cfRule type="colorScale" priority="259">
      <colorScale>
        <cfvo type="min"/>
        <cfvo type="percentile" val="50"/>
        <cfvo type="max"/>
        <color rgb="FF92D050"/>
        <color theme="5" tint="0.39997558519241921"/>
        <color rgb="FFFFC000"/>
      </colorScale>
    </cfRule>
  </conditionalFormatting>
  <conditionalFormatting sqref="E4">
    <cfRule type="containsText" dxfId="306" priority="148" operator="containsText" text="DOMINADO">
      <formula>NOT(ISERROR(SEARCH("DOMINADO",E4)))</formula>
    </cfRule>
    <cfRule type="containsText" dxfId="305" priority="149" operator="containsText" text="EMERGENTE">
      <formula>NOT(ISERROR(SEARCH("EMERGENTE",E4)))</formula>
    </cfRule>
    <cfRule type="containsText" dxfId="304" priority="150" operator="containsText" text="NÃO OBSERVADO">
      <formula>NOT(ISERROR(SEARCH("NÃO OBSERVADO",E4)))</formula>
    </cfRule>
  </conditionalFormatting>
  <conditionalFormatting sqref="E9">
    <cfRule type="containsText" dxfId="303" priority="46" operator="containsText" text="DOMINADO">
      <formula>NOT(ISERROR(SEARCH("DOMINADO",E9)))</formula>
    </cfRule>
    <cfRule type="containsText" dxfId="302" priority="47" operator="containsText" text="EMERGENTE">
      <formula>NOT(ISERROR(SEARCH("EMERGENTE",E9)))</formula>
    </cfRule>
    <cfRule type="containsText" dxfId="301" priority="48" operator="containsText" text="NÃO OBSERVADO">
      <formula>NOT(ISERROR(SEARCH("NÃO OBSERVADO",E9)))</formula>
    </cfRule>
  </conditionalFormatting>
  <conditionalFormatting sqref="E14">
    <cfRule type="containsText" dxfId="300" priority="43" operator="containsText" text="DOMINADO">
      <formula>NOT(ISERROR(SEARCH("DOMINADO",E14)))</formula>
    </cfRule>
    <cfRule type="containsText" dxfId="299" priority="44" operator="containsText" text="EMERGENTE">
      <formula>NOT(ISERROR(SEARCH("EMERGENTE",E14)))</formula>
    </cfRule>
    <cfRule type="containsText" dxfId="298" priority="45" operator="containsText" text="NÃO OBSERVADO">
      <formula>NOT(ISERROR(SEARCH("NÃO OBSERVADO",E14)))</formula>
    </cfRule>
  </conditionalFormatting>
  <conditionalFormatting sqref="E19">
    <cfRule type="containsText" dxfId="297" priority="40" operator="containsText" text="DOMINADO">
      <formula>NOT(ISERROR(SEARCH("DOMINADO",E19)))</formula>
    </cfRule>
    <cfRule type="containsText" dxfId="296" priority="41" operator="containsText" text="EMERGENTE">
      <formula>NOT(ISERROR(SEARCH("EMERGENTE",E19)))</formula>
    </cfRule>
    <cfRule type="containsText" dxfId="295" priority="42" operator="containsText" text="NÃO OBSERVADO">
      <formula>NOT(ISERROR(SEARCH("NÃO OBSERVADO",E19)))</formula>
    </cfRule>
  </conditionalFormatting>
  <conditionalFormatting sqref="E24">
    <cfRule type="containsText" dxfId="294" priority="37" operator="containsText" text="DOMINADO">
      <formula>NOT(ISERROR(SEARCH("DOMINADO",E24)))</formula>
    </cfRule>
    <cfRule type="containsText" dxfId="293" priority="38" operator="containsText" text="EMERGENTE">
      <formula>NOT(ISERROR(SEARCH("EMERGENTE",E24)))</formula>
    </cfRule>
    <cfRule type="containsText" dxfId="292" priority="39" operator="containsText" text="NÃO OBSERVADO">
      <formula>NOT(ISERROR(SEARCH("NÃO OBSERVADO",E24)))</formula>
    </cfRule>
  </conditionalFormatting>
  <conditionalFormatting sqref="E29">
    <cfRule type="containsText" dxfId="291" priority="34" operator="containsText" text="DOMINADO">
      <formula>NOT(ISERROR(SEARCH("DOMINADO",E29)))</formula>
    </cfRule>
    <cfRule type="containsText" dxfId="290" priority="35" operator="containsText" text="EMERGENTE">
      <formula>NOT(ISERROR(SEARCH("EMERGENTE",E29)))</formula>
    </cfRule>
    <cfRule type="containsText" dxfId="289" priority="36" operator="containsText" text="NÃO OBSERVADO">
      <formula>NOT(ISERROR(SEARCH("NÃO OBSERVADO",E29)))</formula>
    </cfRule>
  </conditionalFormatting>
  <conditionalFormatting sqref="E34">
    <cfRule type="containsText" dxfId="288" priority="31" operator="containsText" text="DOMINADO">
      <formula>NOT(ISERROR(SEARCH("DOMINADO",E34)))</formula>
    </cfRule>
    <cfRule type="containsText" dxfId="287" priority="32" operator="containsText" text="EMERGENTE">
      <formula>NOT(ISERROR(SEARCH("EMERGENTE",E34)))</formula>
    </cfRule>
    <cfRule type="containsText" dxfId="286" priority="33" operator="containsText" text="NÃO OBSERVADO">
      <formula>NOT(ISERROR(SEARCH("NÃO OBSERVADO",E34)))</formula>
    </cfRule>
  </conditionalFormatting>
  <conditionalFormatting sqref="E39">
    <cfRule type="containsText" dxfId="285" priority="28" operator="containsText" text="DOMINADO">
      <formula>NOT(ISERROR(SEARCH("DOMINADO",E39)))</formula>
    </cfRule>
    <cfRule type="containsText" dxfId="284" priority="29" operator="containsText" text="EMERGENTE">
      <formula>NOT(ISERROR(SEARCH("EMERGENTE",E39)))</formula>
    </cfRule>
    <cfRule type="containsText" dxfId="283" priority="30" operator="containsText" text="NÃO OBSERVADO">
      <formula>NOT(ISERROR(SEARCH("NÃO OBSERVADO",E39)))</formula>
    </cfRule>
  </conditionalFormatting>
  <conditionalFormatting sqref="E44">
    <cfRule type="containsText" dxfId="282" priority="25" operator="containsText" text="DOMINADO">
      <formula>NOT(ISERROR(SEARCH("DOMINADO",E44)))</formula>
    </cfRule>
    <cfRule type="containsText" dxfId="281" priority="26" operator="containsText" text="EMERGENTE">
      <formula>NOT(ISERROR(SEARCH("EMERGENTE",E44)))</formula>
    </cfRule>
    <cfRule type="containsText" dxfId="280" priority="27" operator="containsText" text="NÃO OBSERVADO">
      <formula>NOT(ISERROR(SEARCH("NÃO OBSERVADO",E44)))</formula>
    </cfRule>
  </conditionalFormatting>
  <conditionalFormatting sqref="E49">
    <cfRule type="containsText" dxfId="279" priority="22" operator="containsText" text="DOMINADO">
      <formula>NOT(ISERROR(SEARCH("DOMINADO",E49)))</formula>
    </cfRule>
    <cfRule type="containsText" dxfId="278" priority="23" operator="containsText" text="EMERGENTE">
      <formula>NOT(ISERROR(SEARCH("EMERGENTE",E49)))</formula>
    </cfRule>
    <cfRule type="containsText" dxfId="277" priority="24" operator="containsText" text="NÃO OBSERVADO">
      <formula>NOT(ISERROR(SEARCH("NÃO OBSERVADO",E49)))</formula>
    </cfRule>
  </conditionalFormatting>
  <conditionalFormatting sqref="E54">
    <cfRule type="containsText" dxfId="276" priority="19" operator="containsText" text="DOMINADO">
      <formula>NOT(ISERROR(SEARCH("DOMINADO",E54)))</formula>
    </cfRule>
    <cfRule type="containsText" dxfId="275" priority="20" operator="containsText" text="EMERGENTE">
      <formula>NOT(ISERROR(SEARCH("EMERGENTE",E54)))</formula>
    </cfRule>
    <cfRule type="containsText" dxfId="274" priority="21" operator="containsText" text="NÃO OBSERVADO">
      <formula>NOT(ISERROR(SEARCH("NÃO OBSERVADO",E54)))</formula>
    </cfRule>
  </conditionalFormatting>
  <conditionalFormatting sqref="E59">
    <cfRule type="containsText" dxfId="273" priority="16" operator="containsText" text="DOMINADO">
      <formula>NOT(ISERROR(SEARCH("DOMINADO",E59)))</formula>
    </cfRule>
    <cfRule type="containsText" dxfId="272" priority="17" operator="containsText" text="EMERGENTE">
      <formula>NOT(ISERROR(SEARCH("EMERGENTE",E59)))</formula>
    </cfRule>
    <cfRule type="containsText" dxfId="271" priority="18" operator="containsText" text="NÃO OBSERVADO">
      <formula>NOT(ISERROR(SEARCH("NÃO OBSERVADO",E59)))</formula>
    </cfRule>
  </conditionalFormatting>
  <conditionalFormatting sqref="E64">
    <cfRule type="containsText" dxfId="270" priority="13" operator="containsText" text="DOMINADO">
      <formula>NOT(ISERROR(SEARCH("DOMINADO",E64)))</formula>
    </cfRule>
    <cfRule type="containsText" dxfId="269" priority="14" operator="containsText" text="EMERGENTE">
      <formula>NOT(ISERROR(SEARCH("EMERGENTE",E64)))</formula>
    </cfRule>
    <cfRule type="containsText" dxfId="268" priority="15" operator="containsText" text="NÃO OBSERVADO">
      <formula>NOT(ISERROR(SEARCH("NÃO OBSERVADO",E64)))</formula>
    </cfRule>
  </conditionalFormatting>
  <conditionalFormatting sqref="E69">
    <cfRule type="containsText" dxfId="267" priority="10" operator="containsText" text="DOMINADO">
      <formula>NOT(ISERROR(SEARCH("DOMINADO",E69)))</formula>
    </cfRule>
    <cfRule type="containsText" dxfId="266" priority="11" operator="containsText" text="EMERGENTE">
      <formula>NOT(ISERROR(SEARCH("EMERGENTE",E69)))</formula>
    </cfRule>
    <cfRule type="containsText" dxfId="265" priority="12" operator="containsText" text="NÃO OBSERVADO">
      <formula>NOT(ISERROR(SEARCH("NÃO OBSERVADO",E69)))</formula>
    </cfRule>
  </conditionalFormatting>
  <conditionalFormatting sqref="E74">
    <cfRule type="containsText" dxfId="264" priority="7" operator="containsText" text="DOMINADO">
      <formula>NOT(ISERROR(SEARCH("DOMINADO",E74)))</formula>
    </cfRule>
    <cfRule type="containsText" dxfId="263" priority="8" operator="containsText" text="EMERGENTE">
      <formula>NOT(ISERROR(SEARCH("EMERGENTE",E74)))</formula>
    </cfRule>
    <cfRule type="containsText" dxfId="262" priority="9" operator="containsText" text="NÃO OBSERVADO">
      <formula>NOT(ISERROR(SEARCH("NÃO OBSERVADO",E74)))</formula>
    </cfRule>
  </conditionalFormatting>
  <conditionalFormatting sqref="E79">
    <cfRule type="containsText" dxfId="261" priority="4" operator="containsText" text="DOMINADO">
      <formula>NOT(ISERROR(SEARCH("DOMINADO",E79)))</formula>
    </cfRule>
    <cfRule type="containsText" dxfId="260" priority="5" operator="containsText" text="EMERGENTE">
      <formula>NOT(ISERROR(SEARCH("EMERGENTE",E79)))</formula>
    </cfRule>
    <cfRule type="containsText" dxfId="259" priority="6" operator="containsText" text="NÃO OBSERVADO">
      <formula>NOT(ISERROR(SEARCH("NÃO OBSERVADO",E79)))</formula>
    </cfRule>
  </conditionalFormatting>
  <conditionalFormatting sqref="E84">
    <cfRule type="containsText" dxfId="258" priority="1" operator="containsText" text="DOMINADO">
      <formula>NOT(ISERROR(SEARCH("DOMINADO",E84)))</formula>
    </cfRule>
    <cfRule type="containsText" dxfId="257" priority="2" operator="containsText" text="EMERGENTE">
      <formula>NOT(ISERROR(SEARCH("EMERGENTE",E84)))</formula>
    </cfRule>
    <cfRule type="containsText" dxfId="256" priority="3" operator="containsText" text="NÃO OBSERVADO">
      <formula>NOT(ISERROR(SEARCH("NÃO OBSERVADO",E84)))</formula>
    </cfRule>
  </conditionalFormatting>
  <dataValidations count="1">
    <dataValidation type="list" allowBlank="1" showInputMessage="1" showErrorMessage="1" sqref="K2:K6 E69 E4 K85:K86 E74 E79 E9 E14 E19 E24 E29 E34 E39 E44 E49 E54 E59 E64 K10:K11 K15:K16 K20:K21 K25:K26 K30:K31 K35:K36 K40:K41 K45:K46 K50:K51 K55:K56 K60:K61 K65:K66 K70:K71 K75:K76 K80:K81 E84" xr:uid="{5AA14C61-AE84-4DC8-8FD9-0789CDB6E210}">
      <formula1>$K$2:$K$4</formula1>
    </dataValidation>
  </dataValidations>
  <pageMargins left="0.23622047244094491" right="0.23622047244094491" top="0.55118110236220474" bottom="0.35433070866141736" header="0.31496062992125984" footer="0.31496062992125984"/>
  <pageSetup paperSize="9" orientation="landscape" r:id="rId1"/>
  <rowBreaks count="4" manualBreakCount="4">
    <brk id="22" min="1" max="6" man="1"/>
    <brk id="42" min="1" max="6" man="1"/>
    <brk id="62" min="1" max="6" man="1"/>
    <brk id="82" min="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17</vt:i4>
      </vt:variant>
      <vt:variant>
        <vt:lpstr>Intervalos Nomeados</vt:lpstr>
      </vt:variant>
      <vt:variant>
        <vt:i4>23</vt:i4>
      </vt:variant>
    </vt:vector>
  </HeadingPairs>
  <TitlesOfParts>
    <vt:vector size="40" baseType="lpstr">
      <vt:lpstr>ALUNO</vt:lpstr>
      <vt:lpstr>Orientações</vt:lpstr>
      <vt:lpstr>I - PRÉ</vt:lpstr>
      <vt:lpstr>II - INTENCIONAL</vt:lpstr>
      <vt:lpstr>III - NÃO CONVENCIONAL</vt:lpstr>
      <vt:lpstr>IV - CONVENCIONAL </vt:lpstr>
      <vt:lpstr>V - S. CONCRETOS</vt:lpstr>
      <vt:lpstr>VI - S. ABSTRATOS</vt:lpstr>
      <vt:lpstr>VII - LINGUAGEM</vt:lpstr>
      <vt:lpstr>MATRIZ DE COMUNICAÇÃO</vt:lpstr>
      <vt:lpstr>I. Calculo</vt:lpstr>
      <vt:lpstr>II. Calculo</vt:lpstr>
      <vt:lpstr>III. Calculo</vt:lpstr>
      <vt:lpstr>IV  Calculo</vt:lpstr>
      <vt:lpstr>V Calculo</vt:lpstr>
      <vt:lpstr>VI Caculo</vt:lpstr>
      <vt:lpstr>VII Calculo</vt:lpstr>
      <vt:lpstr>'I - PRÉ'!Area_de_impressao</vt:lpstr>
      <vt:lpstr>'I. Calculo'!Area_de_impressao</vt:lpstr>
      <vt:lpstr>'II - INTENCIONAL'!Area_de_impressao</vt:lpstr>
      <vt:lpstr>'II. Calculo'!Area_de_impressao</vt:lpstr>
      <vt:lpstr>'III - NÃO CONVENCIONAL'!Area_de_impressao</vt:lpstr>
      <vt:lpstr>'III. Calculo'!Area_de_impressao</vt:lpstr>
      <vt:lpstr>'IV  Calculo'!Area_de_impressao</vt:lpstr>
      <vt:lpstr>'IV - CONVENCIONAL '!Area_de_impressao</vt:lpstr>
      <vt:lpstr>'V - S. CONCRETOS'!Area_de_impressao</vt:lpstr>
      <vt:lpstr>'V Calculo'!Area_de_impressao</vt:lpstr>
      <vt:lpstr>'VI - S. ABSTRATOS'!Area_de_impressao</vt:lpstr>
      <vt:lpstr>'VI Caculo'!Area_de_impressao</vt:lpstr>
      <vt:lpstr>'VII - LINGUAGEM'!Area_de_impressao</vt:lpstr>
      <vt:lpstr>'III - NÃO CONVENCIONAL'!Titulos_de_impressao</vt:lpstr>
      <vt:lpstr>'III. Calculo'!Titulos_de_impressao</vt:lpstr>
      <vt:lpstr>'IV  Calculo'!Titulos_de_impressao</vt:lpstr>
      <vt:lpstr>'IV - CONVENCIONAL '!Titulos_de_impressao</vt:lpstr>
      <vt:lpstr>'V - S. CONCRETOS'!Titulos_de_impressao</vt:lpstr>
      <vt:lpstr>'V Calculo'!Titulos_de_impressao</vt:lpstr>
      <vt:lpstr>'VI - S. ABSTRATOS'!Titulos_de_impressao</vt:lpstr>
      <vt:lpstr>'VI Caculo'!Titulos_de_impressao</vt:lpstr>
      <vt:lpstr>'VII - LINGUAGEM'!Titulos_de_impressao</vt:lpstr>
      <vt:lpstr>'VII Calculo'!Titulos_de_impressao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dc:creator>
  <cp:lastModifiedBy>Monica</cp:lastModifiedBy>
  <cp:lastPrinted>2022-09-07T19:33:15Z</cp:lastPrinted>
  <dcterms:created xsi:type="dcterms:W3CDTF">2022-07-19T16:26:24Z</dcterms:created>
  <dcterms:modified xsi:type="dcterms:W3CDTF">2023-01-05T14:00:47Z</dcterms:modified>
</cp:coreProperties>
</file>