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o\Desktop\"/>
    </mc:Choice>
  </mc:AlternateContent>
  <xr:revisionPtr revIDLastSave="0" documentId="13_ncr:1_{6B5B9477-44B1-46B5-8426-6BF302C8BDC1}" xr6:coauthVersionLast="47" xr6:coauthVersionMax="47" xr10:uidLastSave="{00000000-0000-0000-0000-000000000000}"/>
  <bookViews>
    <workbookView xWindow="-120" yWindow="-120" windowWidth="29040" windowHeight="15840" activeTab="1" xr2:uid="{1FD3E9E0-1C69-4A5D-A87A-AAF35B04569C}"/>
  </bookViews>
  <sheets>
    <sheet name="CalculadoraReFoRSSE" sheetId="5" r:id="rId1"/>
    <sheet name="04 abril 22 CEMEI XX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2" l="1"/>
  <c r="E9" i="2"/>
  <c r="K9" i="2" s="1"/>
  <c r="E10" i="2"/>
  <c r="G10" i="2" s="1"/>
  <c r="E8" i="2"/>
  <c r="G8" i="2" s="1"/>
  <c r="M8" i="2"/>
  <c r="F8" i="2" s="1"/>
  <c r="M9" i="2"/>
  <c r="M10" i="2"/>
  <c r="F10" i="2" s="1"/>
  <c r="D17" i="2"/>
  <c r="E7" i="2"/>
  <c r="K7" i="2" s="1"/>
  <c r="E4" i="2"/>
  <c r="M7" i="2"/>
  <c r="F7" i="2" s="1"/>
  <c r="E21" i="2"/>
  <c r="G9" i="2" l="1"/>
  <c r="K10" i="2"/>
  <c r="K8" i="2"/>
  <c r="G7" i="2"/>
  <c r="L11" i="2"/>
  <c r="D11" i="2"/>
  <c r="M6" i="2"/>
  <c r="F6" i="2" s="1"/>
  <c r="E6" i="2"/>
  <c r="M5" i="2"/>
  <c r="F5" i="2" s="1"/>
  <c r="E5" i="2"/>
  <c r="M4" i="2"/>
  <c r="F4" i="2" s="1"/>
  <c r="K5" i="2" l="1"/>
  <c r="G5" i="2"/>
  <c r="K4" i="2"/>
  <c r="G4" i="2"/>
  <c r="K6" i="2"/>
  <c r="G6" i="2"/>
  <c r="M11" i="2"/>
  <c r="E11" i="2"/>
  <c r="D18" i="2" l="1"/>
  <c r="D19" i="2" s="1"/>
  <c r="D21" i="2" s="1"/>
  <c r="F11" i="2"/>
  <c r="K15" i="2"/>
  <c r="K11" i="2"/>
  <c r="G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tc={D661F6C6-E958-468D-BDAC-7B445FA6019E}</author>
  </authors>
  <commentList>
    <comment ref="C3" authorId="0" shapeId="0" xr:uid="{D661F6C6-E958-468D-BDAC-7B445FA6019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O que você acha do nome: Calculadora ReFoRSSE? Calculadora de desperdício alimentar passa uma mensagem negativa, eu tentei fazer o jogo oposto, de propor o cálculo do parâmetro positivo: Calculadora do Índice de Aceitação da Alimentação Escolar. Pensei numa sigla: CIAAE, CALIAAE, CalcIAAE, mas no final das contas, pensei que seria mais uma sigla para as pessoas terem que decorar (rs). Então, pensei na sigla do projeto mesmo, o que você acha?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Igor</author>
    <author>Revisor</author>
  </authors>
  <commentList>
    <comment ref="C3" authorId="0" shapeId="0" xr:uid="{49806D04-A999-47F1-B9F3-55A74C99C998}">
      <text>
        <r>
          <rPr>
            <b/>
            <sz val="14"/>
            <color indexed="81"/>
            <rFont val="Arial"/>
            <family val="2"/>
          </rPr>
          <t>Informar a data do cardápio (dia/mês/ano)</t>
        </r>
      </text>
    </comment>
    <comment ref="D3" authorId="0" shapeId="0" xr:uid="{669B1D5B-AA31-4742-9D43-B127538BC77F}">
      <text>
        <r>
          <rPr>
            <b/>
            <sz val="14"/>
            <color indexed="81"/>
            <rFont val="Arial"/>
            <family val="2"/>
          </rPr>
          <t>Informar o peso de cada preparação em kg</t>
        </r>
      </text>
    </comment>
    <comment ref="E3" authorId="0" shapeId="0" xr:uid="{BC2D1703-E2F6-4A04-9BC7-54A2A483FAD9}">
      <text>
        <r>
          <rPr>
            <b/>
            <sz val="14"/>
            <color indexed="81"/>
            <rFont val="Arial"/>
            <family val="2"/>
          </rPr>
          <t>Quantidade de cada refeição servida aos estudantes</t>
        </r>
      </text>
    </comment>
    <comment ref="G3" authorId="0" shapeId="0" xr:uid="{97D463E3-095E-44AC-BEAA-B6D51DBD0AE5}">
      <text>
        <r>
          <rPr>
            <b/>
            <sz val="14"/>
            <color indexed="81"/>
            <rFont val="Arial"/>
            <family val="2"/>
          </rPr>
          <t>Média da quantidade de cada preparação distribuída em cada prato</t>
        </r>
      </text>
    </comment>
    <comment ref="L3" authorId="0" shapeId="0" xr:uid="{3E27C830-7E93-43FC-8173-F4A04A67211F}">
      <text>
        <r>
          <rPr>
            <b/>
            <sz val="14"/>
            <color indexed="81"/>
            <rFont val="Arial"/>
            <family val="2"/>
          </rPr>
          <t>Quantidade da preparação que permaneceu adequadamente aquecida e armazenada nas panelas, sem exposição</t>
        </r>
      </text>
    </comment>
    <comment ref="C4" authorId="1" shapeId="0" xr:uid="{D53D3AF0-1EF3-4181-A08D-825D8E33DE78}">
      <text>
        <r>
          <rPr>
            <b/>
            <sz val="12"/>
            <color indexed="81"/>
            <rFont val="Arial"/>
            <family val="2"/>
          </rPr>
          <t>Informar o nome da preparação</t>
        </r>
      </text>
    </comment>
    <comment ref="C5" authorId="1" shapeId="0" xr:uid="{014FE243-691D-4CC1-B07D-78609D436C62}">
      <text>
        <r>
          <rPr>
            <b/>
            <sz val="12"/>
            <color indexed="81"/>
            <rFont val="Arial"/>
            <family val="2"/>
          </rPr>
          <t>Informar o nome da preparação</t>
        </r>
      </text>
    </comment>
    <comment ref="C6" authorId="1" shapeId="0" xr:uid="{705E879C-AFE1-4E2A-86C5-F5408B4C081E}">
      <text>
        <r>
          <rPr>
            <b/>
            <sz val="12"/>
            <color indexed="81"/>
            <rFont val="Arial"/>
            <family val="2"/>
          </rPr>
          <t>Informar o nome da preparação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7" authorId="1" shapeId="0" xr:uid="{0FD4781B-AC02-4024-A073-DCE30198C15E}">
      <text>
        <r>
          <rPr>
            <b/>
            <sz val="12"/>
            <color indexed="81"/>
            <rFont val="Arial"/>
            <family val="2"/>
          </rPr>
          <t>Informar o nome da preparação</t>
        </r>
      </text>
    </comment>
    <comment ref="C8" authorId="1" shapeId="0" xr:uid="{06C4C192-9E9D-4A03-8280-817E445DD13E}">
      <text>
        <r>
          <rPr>
            <sz val="12"/>
            <color indexed="81"/>
            <rFont val="Arial"/>
            <family val="2"/>
          </rPr>
          <t>Informar o nome da preparação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9" authorId="1" shapeId="0" xr:uid="{E25D71CC-03D7-4DF3-A5BD-B83CF378DB35}">
      <text>
        <r>
          <rPr>
            <b/>
            <sz val="12"/>
            <color indexed="81"/>
            <rFont val="Arial"/>
            <family val="2"/>
          </rPr>
          <t>Informar o nome da preparação</t>
        </r>
        <r>
          <rPr>
            <sz val="12"/>
            <color indexed="81"/>
            <rFont val="Arial"/>
            <family val="2"/>
          </rPr>
          <t xml:space="preserve">
</t>
        </r>
      </text>
    </comment>
    <comment ref="C10" authorId="1" shapeId="0" xr:uid="{A25C0184-B39E-491C-A5C4-EC709AE48A4A}">
      <text>
        <r>
          <rPr>
            <b/>
            <sz val="12"/>
            <color indexed="81"/>
            <rFont val="Arial"/>
            <family val="2"/>
          </rPr>
          <t>Informar o nome da preparação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13" authorId="0" shapeId="0" xr:uid="{E9C98FBA-E44D-4594-820E-06C737509664}">
      <text>
        <r>
          <rPr>
            <b/>
            <sz val="14"/>
            <color indexed="81"/>
            <rFont val="Arial"/>
            <family val="2"/>
          </rPr>
          <t>Desperdício em % da alimentação que efetivamente foi distribuída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5" authorId="0" shapeId="0" xr:uid="{396BE2C2-946A-44E8-B137-FA4C605E41CD}">
      <text>
        <r>
          <rPr>
            <b/>
            <sz val="14"/>
            <color indexed="81"/>
            <rFont val="Arial"/>
            <family val="2"/>
          </rPr>
          <t xml:space="preserve">Legenda: </t>
        </r>
        <r>
          <rPr>
            <sz val="14"/>
            <color indexed="81"/>
            <rFont val="Arial"/>
            <family val="2"/>
          </rPr>
          <t>*Restos nos pratos dos estudantes, com uso potencial em compostagem.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15" authorId="1" shapeId="0" xr:uid="{B3818122-3BAB-4B28-95C1-343462D92BA8}">
      <text>
        <r>
          <rPr>
            <b/>
            <sz val="14"/>
            <color indexed="81"/>
            <rFont val="Arial"/>
            <family val="2"/>
          </rPr>
          <t>Informar o peso das sobras totais dos pratos (em kg)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<sst xmlns="http://schemas.openxmlformats.org/spreadsheetml/2006/main" count="43" uniqueCount="40">
  <si>
    <t>%</t>
  </si>
  <si>
    <t>FNDE. Fundo Nacional do Desenvolvimento da Educação. Manual para aplicação dos testes de aceitabilidade no Programa Nacional de Alimentação Escolar (PNAE). Revisão e atualização CECANE UFRGS. - 2. ed. – Brasília, DF: Ministério da Educação, 2017.</t>
  </si>
  <si>
    <t xml:space="preserve">      Projeto Reforsse</t>
  </si>
  <si>
    <t xml:space="preserve">      @reforsse</t>
  </si>
  <si>
    <t xml:space="preserve">       projeto.reforsse@unifal-mg.edu.br</t>
  </si>
  <si>
    <t>Clique nos ícones para ser redirecionado</t>
  </si>
  <si>
    <t>Resto de Ingestão (kg)</t>
  </si>
  <si>
    <t>TOTAL:</t>
  </si>
  <si>
    <t>Sobras limpas* (kg)</t>
  </si>
  <si>
    <t>% de desperdício da alimentação  distribuída</t>
  </si>
  <si>
    <t xml:space="preserve">
100</t>
  </si>
  <si>
    <t>Percentual de Rejeição (%)             =</t>
  </si>
  <si>
    <t>Conclusão: Se o cardápio apresentar índice de aceitação maior ou
igual a 90%, considera-se que foi bem aceito.</t>
  </si>
  <si>
    <t>(kg)</t>
  </si>
  <si>
    <r>
      <t xml:space="preserve">Olá! Bem vindo à ferramenta "Calculadora ReFoRSSE" elaborada pelo projeto </t>
    </r>
    <r>
      <rPr>
        <b/>
        <sz val="11"/>
        <color theme="5"/>
        <rFont val="Arial"/>
        <family val="2"/>
      </rPr>
      <t>Re</t>
    </r>
    <r>
      <rPr>
        <b/>
        <sz val="11"/>
        <color rgb="FF7030A0"/>
        <rFont val="Arial"/>
        <family val="2"/>
      </rPr>
      <t>Fo</t>
    </r>
    <r>
      <rPr>
        <b/>
        <sz val="11"/>
        <color theme="7" tint="-0.499984740745262"/>
        <rFont val="Arial"/>
        <family val="2"/>
      </rPr>
      <t>R</t>
    </r>
    <r>
      <rPr>
        <b/>
        <sz val="11"/>
        <color rgb="FF00B050"/>
        <rFont val="Arial"/>
        <family val="2"/>
      </rPr>
      <t>S</t>
    </r>
    <r>
      <rPr>
        <b/>
        <sz val="11"/>
        <color rgb="FF92D050"/>
        <rFont val="Arial"/>
        <family val="2"/>
      </rPr>
      <t>S</t>
    </r>
    <r>
      <rPr>
        <b/>
        <sz val="11"/>
        <color rgb="FF0070C0"/>
        <rFont val="Arial"/>
        <family val="2"/>
      </rPr>
      <t>E</t>
    </r>
    <r>
      <rPr>
        <b/>
        <sz val="11"/>
        <rFont val="Arial"/>
        <family val="2"/>
      </rPr>
      <t>, sigam os passos a seguir:</t>
    </r>
  </si>
  <si>
    <t>Número de pratos servidos:</t>
  </si>
  <si>
    <t xml:space="preserve">cada preparação, o peso (kg) das sobras limpas, o peso total (kg) do resto de ingestão e o número de pratos servidos; </t>
  </si>
  <si>
    <r>
      <rPr>
        <b/>
        <sz val="11"/>
        <color theme="1"/>
        <rFont val="Arial"/>
        <family val="2"/>
      </rPr>
      <t xml:space="preserve">4.  </t>
    </r>
    <r>
      <rPr>
        <sz val="11"/>
        <color theme="1"/>
        <rFont val="Arial"/>
        <family val="2"/>
      </rPr>
      <t>Após o preenchimento você contará com o peso do rendimento total das preparações, o peso e percentual total  de cada</t>
    </r>
  </si>
  <si>
    <r>
      <rPr>
        <b/>
        <sz val="11"/>
        <color theme="1"/>
        <rFont val="Arial"/>
        <family val="2"/>
      </rPr>
      <t>3.</t>
    </r>
    <r>
      <rPr>
        <sz val="11"/>
        <color theme="1"/>
        <rFont val="Arial"/>
        <family val="2"/>
      </rPr>
      <t xml:space="preserve">  Para o preechimento são necessários os nomes de todas as preparações, a data do cardápio, o peso (kg) do rendimento de </t>
    </r>
  </si>
  <si>
    <r>
      <rPr>
        <b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.  Não é necessário realizar nenhum cálculo, ao preencher as células solicitadas, os resultados serão disponibilzados;</t>
    </r>
  </si>
  <si>
    <r>
      <rPr>
        <b/>
        <sz val="11"/>
        <color theme="1"/>
        <rFont val="Arial"/>
        <family val="2"/>
      </rPr>
      <t>1.</t>
    </r>
    <r>
      <rPr>
        <sz val="11"/>
        <color theme="1"/>
        <rFont val="Arial"/>
        <family val="2"/>
      </rPr>
      <t xml:space="preserve">  Na calculadora, preencha apenas as células na coloração branca;</t>
    </r>
  </si>
  <si>
    <r>
      <rPr>
        <b/>
        <sz val="11"/>
        <color theme="1"/>
        <rFont val="Arial"/>
        <family val="2"/>
      </rPr>
      <t>6.</t>
    </r>
    <r>
      <rPr>
        <sz val="11"/>
        <color theme="1"/>
        <rFont val="Arial"/>
        <family val="2"/>
      </rPr>
      <t xml:space="preserve"> Para ser encaminhado, clique no retângulo vermelho escrito </t>
    </r>
    <r>
      <rPr>
        <b/>
        <sz val="11"/>
        <color theme="1"/>
        <rFont val="Arial"/>
        <family val="2"/>
      </rPr>
      <t xml:space="preserve">"Calculadora ReFoRSSE"  </t>
    </r>
  </si>
  <si>
    <t>preparação, o per capita de cada preparação distribuída (em kg e g), o peso total da sobras limpas, o percentual em relação ao</t>
  </si>
  <si>
    <t>total e o percentual de perda em relação a distribuição;</t>
  </si>
  <si>
    <t>Peso da refeição distribuída (kg)</t>
  </si>
  <si>
    <t>Peso da refeição rejeitada*      X</t>
  </si>
  <si>
    <t>Rendimento* (kg)</t>
  </si>
  <si>
    <t>Refeição distribuída* (kg)</t>
  </si>
  <si>
    <t>Per capita* (g)</t>
  </si>
  <si>
    <t>PERCENTUAL DE REJEIÇÃO E DE ACEITAÇÃO DO CARDÁPIO</t>
  </si>
  <si>
    <r>
      <t xml:space="preserve">Percentual de Rejeição (%)            </t>
    </r>
    <r>
      <rPr>
        <sz val="12"/>
        <color theme="1"/>
        <rFont val="Arial"/>
        <family val="2"/>
      </rPr>
      <t xml:space="preserve">  </t>
    </r>
    <r>
      <rPr>
        <b/>
        <sz val="12"/>
        <color theme="1"/>
        <rFont val="Arial"/>
        <family val="2"/>
      </rPr>
      <t>=</t>
    </r>
  </si>
  <si>
    <t xml:space="preserve">  Percentual de Aceitação (%)                   =</t>
  </si>
  <si>
    <r>
      <rPr>
        <b/>
        <sz val="11"/>
        <color theme="1"/>
        <rFont val="Arial"/>
        <family val="2"/>
      </rPr>
      <t xml:space="preserve">5. </t>
    </r>
    <r>
      <rPr>
        <sz val="11"/>
        <color theme="1"/>
        <rFont val="Arial"/>
        <family val="2"/>
      </rPr>
      <t xml:space="preserve"> Além disso, contará com o </t>
    </r>
    <r>
      <rPr>
        <b/>
        <sz val="11"/>
        <color theme="1"/>
        <rFont val="Arial"/>
        <family val="2"/>
      </rPr>
      <t>percentual de rejeição</t>
    </r>
    <r>
      <rPr>
        <sz val="11"/>
        <color theme="1"/>
        <rFont val="Arial"/>
        <family val="2"/>
      </rPr>
      <t xml:space="preserve"> e o </t>
    </r>
    <r>
      <rPr>
        <b/>
        <sz val="11"/>
        <color theme="1"/>
        <rFont val="Arial"/>
        <family val="2"/>
      </rPr>
      <t>percentual de aceitação</t>
    </r>
    <r>
      <rPr>
        <sz val="11"/>
        <color theme="1"/>
        <rFont val="Arial"/>
        <family val="2"/>
      </rPr>
      <t xml:space="preserve"> do cardápio;</t>
    </r>
  </si>
  <si>
    <t>Ensopado de frango com batata</t>
  </si>
  <si>
    <t>Salada de ora-pro-nobis com abacaxi</t>
  </si>
  <si>
    <t>Arroz com brócolis</t>
  </si>
  <si>
    <t>Tutu de feijão</t>
  </si>
  <si>
    <t>Suco natural de laranja com acerola</t>
  </si>
  <si>
    <t>Maçã</t>
  </si>
  <si>
    <t>Couve refogada com salsinha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</si>
</sst>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5"/>
      <name val="Arial"/>
      <family val="2"/>
    </font>
    <font>
      <b/>
      <sz val="11"/>
      <color rgb="FF7030A0"/>
      <name val="Arial"/>
      <family val="2"/>
    </font>
    <font>
      <b/>
      <sz val="11"/>
      <color theme="7" tint="-0.499984740745262"/>
      <name val="Arial"/>
      <family val="2"/>
    </font>
    <font>
      <b/>
      <sz val="11"/>
      <color rgb="FF00B050"/>
      <name val="Arial"/>
      <family val="2"/>
    </font>
    <font>
      <b/>
      <sz val="11"/>
      <color rgb="FF92D050"/>
      <name val="Arial"/>
      <family val="2"/>
    </font>
    <font>
      <b/>
      <sz val="11"/>
      <color rgb="FF0070C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indexed="81"/>
      <name val="Arial"/>
      <family val="2"/>
    </font>
    <font>
      <b/>
      <sz val="14"/>
      <color indexed="81"/>
      <name val="Arial"/>
      <family val="2"/>
    </font>
    <font>
      <sz val="9"/>
      <color indexed="81"/>
      <name val="Segoe UI"/>
      <family val="2"/>
    </font>
    <font>
      <b/>
      <sz val="14"/>
      <color theme="1"/>
      <name val="Arial"/>
      <family val="2"/>
    </font>
    <font>
      <sz val="12"/>
      <color rgb="FF002060"/>
      <name val="Arial"/>
      <family val="2"/>
    </font>
    <font>
      <sz val="12"/>
      <color indexed="81"/>
      <name val="Arial"/>
      <family val="2"/>
    </font>
    <font>
      <b/>
      <sz val="12"/>
      <color indexed="81"/>
      <name val="Arial"/>
      <family val="2"/>
    </font>
    <font>
      <b/>
      <sz val="12"/>
      <color rgb="FF002060"/>
      <name val="Arial"/>
      <family val="2"/>
    </font>
    <font>
      <b/>
      <sz val="12"/>
      <color rgb="FFC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02D0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85FFB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B07A"/>
        <bgColor indexed="64"/>
      </patternFill>
    </fill>
    <fill>
      <patternFill patternType="solid">
        <fgColor rgb="FFA3FFCD"/>
        <bgColor indexed="64"/>
      </patternFill>
    </fill>
    <fill>
      <patternFill patternType="solid">
        <fgColor rgb="FFABC7FF"/>
        <bgColor indexed="64"/>
      </patternFill>
    </fill>
    <fill>
      <patternFill patternType="solid">
        <fgColor rgb="FFCDE4B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7575"/>
        <bgColor indexed="64"/>
      </patternFill>
    </fill>
  </fills>
  <borders count="5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4" borderId="2" xfId="0" applyFill="1" applyBorder="1"/>
    <xf numFmtId="0" fontId="0" fillId="4" borderId="5" xfId="0" applyFill="1" applyBorder="1"/>
    <xf numFmtId="0" fontId="0" fillId="4" borderId="3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4" xfId="0" applyFill="1" applyBorder="1"/>
    <xf numFmtId="0" fontId="0" fillId="4" borderId="6" xfId="0" applyFill="1" applyBorder="1"/>
    <xf numFmtId="0" fontId="3" fillId="4" borderId="0" xfId="0" applyFont="1" applyFill="1" applyBorder="1" applyAlignment="1">
      <alignment horizontal="left"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0" xfId="0" applyFill="1" applyBorder="1"/>
    <xf numFmtId="0" fontId="0" fillId="3" borderId="15" xfId="0" applyFill="1" applyBorder="1"/>
    <xf numFmtId="0" fontId="0" fillId="3" borderId="14" xfId="0" applyFill="1" applyBorder="1"/>
    <xf numFmtId="0" fontId="0" fillId="3" borderId="16" xfId="0" applyFill="1" applyBorder="1"/>
    <xf numFmtId="0" fontId="0" fillId="4" borderId="0" xfId="0" applyFill="1"/>
    <xf numFmtId="0" fontId="2" fillId="4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/>
    </xf>
    <xf numFmtId="2" fontId="2" fillId="13" borderId="17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2" fontId="1" fillId="4" borderId="0" xfId="0" applyNumberFormat="1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0" fillId="4" borderId="11" xfId="0" applyFill="1" applyBorder="1"/>
    <xf numFmtId="0" fontId="2" fillId="4" borderId="14" xfId="0" applyFont="1" applyFill="1" applyBorder="1" applyAlignment="1">
      <alignment wrapText="1"/>
    </xf>
    <xf numFmtId="0" fontId="0" fillId="4" borderId="9" xfId="0" applyFill="1" applyBorder="1"/>
    <xf numFmtId="0" fontId="0" fillId="4" borderId="10" xfId="0" applyFill="1" applyBorder="1"/>
    <xf numFmtId="0" fontId="0" fillId="4" borderId="12" xfId="0" applyFill="1" applyBorder="1"/>
    <xf numFmtId="0" fontId="0" fillId="4" borderId="15" xfId="0" applyFill="1" applyBorder="1"/>
    <xf numFmtId="0" fontId="18" fillId="18" borderId="12" xfId="0" applyFont="1" applyFill="1" applyBorder="1" applyAlignment="1">
      <alignment horizontal="right" vertical="center"/>
    </xf>
    <xf numFmtId="0" fontId="2" fillId="13" borderId="24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vertical="center"/>
    </xf>
    <xf numFmtId="0" fontId="2" fillId="4" borderId="50" xfId="0" applyFont="1" applyFill="1" applyBorder="1" applyAlignment="1">
      <alignment wrapText="1"/>
    </xf>
    <xf numFmtId="0" fontId="2" fillId="13" borderId="5" xfId="0" applyFont="1" applyFill="1" applyBorder="1" applyAlignment="1">
      <alignment horizontal="right" vertical="center" wrapText="1"/>
    </xf>
    <xf numFmtId="0" fontId="3" fillId="4" borderId="47" xfId="0" applyFont="1" applyFill="1" applyBorder="1"/>
    <xf numFmtId="0" fontId="3" fillId="4" borderId="13" xfId="0" applyFont="1" applyFill="1" applyBorder="1"/>
    <xf numFmtId="0" fontId="3" fillId="4" borderId="14" xfId="0" applyFont="1" applyFill="1" applyBorder="1" applyAlignment="1">
      <alignment vertical="center"/>
    </xf>
    <xf numFmtId="0" fontId="3" fillId="4" borderId="16" xfId="0" applyFont="1" applyFill="1" applyBorder="1"/>
    <xf numFmtId="2" fontId="17" fillId="14" borderId="23" xfId="0" applyNumberFormat="1" applyFont="1" applyFill="1" applyBorder="1" applyAlignment="1">
      <alignment horizontal="center" vertical="center" wrapText="1"/>
    </xf>
    <xf numFmtId="2" fontId="17" fillId="14" borderId="25" xfId="0" applyNumberFormat="1" applyFont="1" applyFill="1" applyBorder="1" applyAlignment="1">
      <alignment horizontal="center" vertical="center" wrapText="1"/>
    </xf>
    <xf numFmtId="2" fontId="17" fillId="15" borderId="27" xfId="0" applyNumberFormat="1" applyFont="1" applyFill="1" applyBorder="1" applyAlignment="1">
      <alignment horizontal="center" vertical="center" wrapText="1"/>
    </xf>
    <xf numFmtId="2" fontId="17" fillId="17" borderId="39" xfId="0" applyNumberFormat="1" applyFont="1" applyFill="1" applyBorder="1" applyAlignment="1">
      <alignment horizontal="center" vertical="center" wrapText="1"/>
    </xf>
    <xf numFmtId="2" fontId="14" fillId="10" borderId="31" xfId="0" applyNumberFormat="1" applyFont="1" applyFill="1" applyBorder="1" applyAlignment="1">
      <alignment horizontal="center" vertical="center" wrapText="1"/>
    </xf>
    <xf numFmtId="0" fontId="14" fillId="10" borderId="32" xfId="0" applyFont="1" applyFill="1" applyBorder="1" applyAlignment="1">
      <alignment horizontal="center" vertical="center" wrapText="1"/>
    </xf>
    <xf numFmtId="2" fontId="22" fillId="11" borderId="37" xfId="0" applyNumberFormat="1" applyFont="1" applyFill="1" applyBorder="1" applyAlignment="1">
      <alignment horizontal="center" vertical="center" wrapText="1"/>
    </xf>
    <xf numFmtId="2" fontId="22" fillId="5" borderId="40" xfId="0" applyNumberFormat="1" applyFont="1" applyFill="1" applyBorder="1" applyAlignment="1">
      <alignment horizontal="center" vertical="center" wrapText="1"/>
    </xf>
    <xf numFmtId="2" fontId="22" fillId="5" borderId="34" xfId="0" applyNumberFormat="1" applyFont="1" applyFill="1" applyBorder="1" applyAlignment="1">
      <alignment horizontal="center" vertical="center" wrapText="1"/>
    </xf>
    <xf numFmtId="0" fontId="14" fillId="9" borderId="30" xfId="0" applyFont="1" applyFill="1" applyBorder="1" applyAlignment="1">
      <alignment horizontal="center" vertical="center" wrapText="1"/>
    </xf>
    <xf numFmtId="2" fontId="17" fillId="14" borderId="51" xfId="0" applyNumberFormat="1" applyFont="1" applyFill="1" applyBorder="1" applyAlignment="1">
      <alignment horizontal="center" vertical="center" wrapText="1"/>
    </xf>
    <xf numFmtId="2" fontId="17" fillId="14" borderId="52" xfId="0" applyNumberFormat="1" applyFont="1" applyFill="1" applyBorder="1" applyAlignment="1">
      <alignment horizontal="center" vertical="center" wrapText="1"/>
    </xf>
    <xf numFmtId="0" fontId="14" fillId="10" borderId="40" xfId="0" applyFont="1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 wrapText="1"/>
    </xf>
    <xf numFmtId="2" fontId="17" fillId="15" borderId="54" xfId="0" applyNumberFormat="1" applyFont="1" applyFill="1" applyBorder="1" applyAlignment="1">
      <alignment horizontal="center" vertical="center" wrapText="1"/>
    </xf>
    <xf numFmtId="0" fontId="22" fillId="11" borderId="34" xfId="0" applyFont="1" applyFill="1" applyBorder="1" applyAlignment="1">
      <alignment horizontal="center" vertical="center" wrapText="1"/>
    </xf>
    <xf numFmtId="2" fontId="17" fillId="17" borderId="56" xfId="0" applyNumberFormat="1" applyFont="1" applyFill="1" applyBorder="1" applyAlignment="1">
      <alignment horizontal="center" vertical="center" wrapText="1"/>
    </xf>
    <xf numFmtId="0" fontId="22" fillId="5" borderId="40" xfId="0" applyFont="1" applyFill="1" applyBorder="1" applyAlignment="1">
      <alignment horizontal="center" vertical="center" wrapText="1"/>
    </xf>
    <xf numFmtId="0" fontId="22" fillId="5" borderId="34" xfId="0" applyFont="1" applyFill="1" applyBorder="1" applyAlignment="1">
      <alignment horizontal="center" vertical="center" wrapText="1"/>
    </xf>
    <xf numFmtId="0" fontId="22" fillId="6" borderId="35" xfId="0" applyFont="1" applyFill="1" applyBorder="1" applyAlignment="1">
      <alignment horizontal="right" vertical="center" wrapText="1"/>
    </xf>
    <xf numFmtId="2" fontId="14" fillId="9" borderId="57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17" fillId="0" borderId="55" xfId="0" applyFont="1" applyFill="1" applyBorder="1" applyAlignment="1" applyProtection="1">
      <alignment horizontal="center" vertical="center" wrapText="1"/>
      <protection locked="0"/>
    </xf>
    <xf numFmtId="0" fontId="17" fillId="0" borderId="38" xfId="0" applyFont="1" applyFill="1" applyBorder="1" applyAlignment="1" applyProtection="1">
      <alignment horizontal="center" vertical="center" wrapText="1"/>
      <protection locked="0"/>
    </xf>
    <xf numFmtId="2" fontId="17" fillId="0" borderId="18" xfId="0" applyNumberFormat="1" applyFont="1" applyBorder="1" applyAlignment="1" applyProtection="1">
      <alignment horizontal="center" vertical="center" wrapText="1"/>
      <protection locked="0"/>
    </xf>
    <xf numFmtId="2" fontId="17" fillId="0" borderId="19" xfId="0" applyNumberFormat="1" applyFont="1" applyBorder="1" applyAlignment="1" applyProtection="1">
      <alignment horizontal="center" vertical="center" wrapText="1"/>
      <protection locked="0"/>
    </xf>
    <xf numFmtId="2" fontId="17" fillId="0" borderId="20" xfId="0" applyNumberFormat="1" applyFont="1" applyBorder="1" applyAlignment="1" applyProtection="1">
      <alignment horizontal="center" vertical="center" wrapText="1"/>
      <protection locked="0"/>
    </xf>
    <xf numFmtId="0" fontId="17" fillId="2" borderId="48" xfId="0" applyFont="1" applyFill="1" applyBorder="1" applyAlignment="1" applyProtection="1">
      <alignment horizontal="left" vertical="center"/>
      <protection locked="0"/>
    </xf>
    <xf numFmtId="14" fontId="22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2" xfId="0" applyFont="1" applyBorder="1" applyAlignment="1" applyProtection="1">
      <alignment horizontal="left" vertical="center" wrapText="1"/>
      <protection locked="0"/>
    </xf>
    <xf numFmtId="0" fontId="17" fillId="0" borderId="41" xfId="0" applyFont="1" applyBorder="1" applyAlignment="1" applyProtection="1">
      <alignment horizontal="left" vertical="center" wrapText="1"/>
      <protection locked="0"/>
    </xf>
    <xf numFmtId="0" fontId="17" fillId="0" borderId="43" xfId="0" applyFont="1" applyBorder="1" applyAlignment="1" applyProtection="1">
      <alignment horizontal="left" vertical="center" wrapText="1"/>
      <protection locked="0"/>
    </xf>
    <xf numFmtId="0" fontId="13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top"/>
    </xf>
    <xf numFmtId="0" fontId="4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center"/>
    </xf>
    <xf numFmtId="2" fontId="17" fillId="15" borderId="26" xfId="0" applyNumberFormat="1" applyFont="1" applyFill="1" applyBorder="1" applyAlignment="1">
      <alignment horizontal="center" vertical="center" wrapText="1"/>
    </xf>
    <xf numFmtId="2" fontId="17" fillId="15" borderId="21" xfId="0" applyNumberFormat="1" applyFont="1" applyFill="1" applyBorder="1" applyAlignment="1">
      <alignment horizontal="center" vertical="center" wrapText="1"/>
    </xf>
    <xf numFmtId="2" fontId="17" fillId="15" borderId="28" xfId="0" applyNumberFormat="1" applyFont="1" applyFill="1" applyBorder="1" applyAlignment="1">
      <alignment horizontal="center" vertical="center" wrapText="1"/>
    </xf>
    <xf numFmtId="0" fontId="2" fillId="19" borderId="44" xfId="0" applyFont="1" applyFill="1" applyBorder="1" applyAlignment="1">
      <alignment horizontal="center" vertical="center" wrapText="1"/>
    </xf>
    <xf numFmtId="0" fontId="2" fillId="19" borderId="5" xfId="0" applyFont="1" applyFill="1" applyBorder="1" applyAlignment="1">
      <alignment horizontal="center" vertical="center" wrapText="1"/>
    </xf>
    <xf numFmtId="0" fontId="2" fillId="19" borderId="12" xfId="0" applyFont="1" applyFill="1" applyBorder="1" applyAlignment="1">
      <alignment horizontal="center" vertical="center" wrapText="1"/>
    </xf>
    <xf numFmtId="0" fontId="2" fillId="19" borderId="0" xfId="0" applyFont="1" applyFill="1" applyBorder="1" applyAlignment="1">
      <alignment horizontal="center" vertical="center" wrapText="1"/>
    </xf>
    <xf numFmtId="0" fontId="2" fillId="19" borderId="45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2" fontId="2" fillId="13" borderId="0" xfId="0" applyNumberFormat="1" applyFont="1" applyFill="1" applyBorder="1" applyAlignment="1">
      <alignment horizontal="center" vertical="center"/>
    </xf>
    <xf numFmtId="2" fontId="2" fillId="13" borderId="36" xfId="0" applyNumberFormat="1" applyFont="1" applyFill="1" applyBorder="1" applyAlignment="1">
      <alignment horizontal="center" vertical="center"/>
    </xf>
    <xf numFmtId="0" fontId="2" fillId="13" borderId="12" xfId="0" applyFont="1" applyFill="1" applyBorder="1" applyAlignment="1">
      <alignment horizontal="center" vertical="center" wrapText="1"/>
    </xf>
    <xf numFmtId="0" fontId="2" fillId="13" borderId="45" xfId="0" applyFont="1" applyFill="1" applyBorder="1" applyAlignment="1">
      <alignment horizontal="center" vertical="center" wrapText="1"/>
    </xf>
    <xf numFmtId="2" fontId="27" fillId="13" borderId="0" xfId="0" applyNumberFormat="1" applyFont="1" applyFill="1" applyBorder="1" applyAlignment="1">
      <alignment horizontal="left" vertical="center"/>
    </xf>
    <xf numFmtId="2" fontId="27" fillId="13" borderId="6" xfId="0" applyNumberFormat="1" applyFont="1" applyFill="1" applyBorder="1" applyAlignment="1">
      <alignment horizontal="left" vertical="center"/>
    </xf>
    <xf numFmtId="0" fontId="2" fillId="12" borderId="44" xfId="0" applyFont="1" applyFill="1" applyBorder="1" applyAlignment="1">
      <alignment horizontal="center" vertical="center" wrapText="1"/>
    </xf>
    <xf numFmtId="0" fontId="2" fillId="12" borderId="45" xfId="0" applyFont="1" applyFill="1" applyBorder="1" applyAlignment="1">
      <alignment horizontal="center" vertical="center" wrapText="1"/>
    </xf>
    <xf numFmtId="2" fontId="26" fillId="12" borderId="5" xfId="0" applyNumberFormat="1" applyFont="1" applyFill="1" applyBorder="1" applyAlignment="1">
      <alignment horizontal="left" vertical="center" wrapText="1"/>
    </xf>
    <xf numFmtId="2" fontId="26" fillId="12" borderId="6" xfId="0" applyNumberFormat="1" applyFont="1" applyFill="1" applyBorder="1" applyAlignment="1">
      <alignment horizontal="left" vertical="center" wrapText="1"/>
    </xf>
    <xf numFmtId="164" fontId="16" fillId="12" borderId="3" xfId="0" applyNumberFormat="1" applyFont="1" applyFill="1" applyBorder="1" applyAlignment="1">
      <alignment horizontal="center" vertical="center" wrapText="1"/>
    </xf>
    <xf numFmtId="164" fontId="16" fillId="12" borderId="1" xfId="0" applyNumberFormat="1" applyFont="1" applyFill="1" applyBorder="1" applyAlignment="1">
      <alignment horizontal="center" vertical="center" wrapText="1"/>
    </xf>
    <xf numFmtId="0" fontId="23" fillId="13" borderId="8" xfId="0" applyFont="1" applyFill="1" applyBorder="1" applyAlignment="1">
      <alignment horizontal="left" vertical="center" wrapText="1"/>
    </xf>
    <xf numFmtId="0" fontId="23" fillId="13" borderId="1" xfId="0" applyFont="1" applyFill="1" applyBorder="1" applyAlignment="1">
      <alignment horizontal="left" vertical="center" wrapText="1"/>
    </xf>
    <xf numFmtId="0" fontId="1" fillId="4" borderId="46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 wrapText="1"/>
    </xf>
    <xf numFmtId="2" fontId="15" fillId="16" borderId="15" xfId="0" quotePrefix="1" applyNumberFormat="1" applyFont="1" applyFill="1" applyBorder="1" applyAlignment="1">
      <alignment horizontal="center" vertical="center"/>
    </xf>
    <xf numFmtId="2" fontId="15" fillId="16" borderId="14" xfId="0" quotePrefix="1" applyNumberFormat="1" applyFont="1" applyFill="1" applyBorder="1" applyAlignment="1">
      <alignment horizontal="center" vertical="center"/>
    </xf>
    <xf numFmtId="2" fontId="15" fillId="16" borderId="16" xfId="0" quotePrefix="1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2" fillId="11" borderId="40" xfId="0" applyFont="1" applyFill="1" applyBorder="1" applyAlignment="1">
      <alignment horizontal="center" vertical="center" wrapText="1"/>
    </xf>
    <xf numFmtId="0" fontId="22" fillId="11" borderId="33" xfId="0" applyFont="1" applyFill="1" applyBorder="1" applyAlignment="1">
      <alignment horizontal="center" vertical="center" wrapText="1"/>
    </xf>
    <xf numFmtId="2" fontId="17" fillId="15" borderId="51" xfId="0" applyNumberFormat="1" applyFont="1" applyFill="1" applyBorder="1" applyAlignment="1">
      <alignment horizontal="center" vertical="center" wrapText="1"/>
    </xf>
    <xf numFmtId="2" fontId="17" fillId="15" borderId="53" xfId="0" applyNumberFormat="1" applyFont="1" applyFill="1" applyBorder="1" applyAlignment="1">
      <alignment horizontal="center" vertical="center" wrapText="1"/>
    </xf>
    <xf numFmtId="2" fontId="17" fillId="15" borderId="23" xfId="0" applyNumberFormat="1" applyFont="1" applyFill="1" applyBorder="1" applyAlignment="1">
      <alignment horizontal="center" vertical="center" wrapText="1"/>
    </xf>
    <xf numFmtId="2" fontId="17" fillId="15" borderId="22" xfId="0" applyNumberFormat="1" applyFont="1" applyFill="1" applyBorder="1" applyAlignment="1">
      <alignment horizontal="center" vertical="center" wrapText="1"/>
    </xf>
    <xf numFmtId="2" fontId="22" fillId="11" borderId="31" xfId="0" applyNumberFormat="1" applyFont="1" applyFill="1" applyBorder="1" applyAlignment="1">
      <alignment horizontal="center" vertical="center" wrapText="1"/>
    </xf>
    <xf numFmtId="2" fontId="22" fillId="11" borderId="33" xfId="0" applyNumberFormat="1" applyFont="1" applyFill="1" applyBorder="1" applyAlignment="1">
      <alignment horizontal="center" vertical="center" wrapText="1"/>
    </xf>
    <xf numFmtId="0" fontId="14" fillId="9" borderId="44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2" fillId="13" borderId="49" xfId="0" applyFont="1" applyFill="1" applyBorder="1" applyAlignment="1">
      <alignment horizontal="center" vertical="center" wrapText="1"/>
    </xf>
    <xf numFmtId="0" fontId="2" fillId="13" borderId="36" xfId="0" applyFont="1" applyFill="1" applyBorder="1" applyAlignment="1">
      <alignment horizontal="center" vertical="center" wrapText="1"/>
    </xf>
    <xf numFmtId="0" fontId="2" fillId="13" borderId="4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B050"/>
      </font>
    </dxf>
    <dxf>
      <font>
        <color rgb="FFC00000"/>
      </font>
    </dxf>
  </dxfs>
  <tableStyles count="0" defaultTableStyle="TableStyleMedium2" defaultPivotStyle="PivotStyleLight16"/>
  <colors>
    <mruColors>
      <color rgb="FFCCCCFF"/>
      <color rgb="FFFF7575"/>
      <color rgb="FFFACCB8"/>
      <color rgb="FFF2B07A"/>
      <color rgb="FFCDE4BE"/>
      <color rgb="FFABC7FF"/>
      <color rgb="FFA3FFCD"/>
      <color rgb="FFC9A4E4"/>
      <color rgb="FF85FFBC"/>
      <color rgb="FFF0A4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channel/UCaOOiH81GkobPtIVbpxDqkg/featured" TargetMode="External"/><Relationship Id="rId13" Type="http://schemas.openxmlformats.org/officeDocument/2006/relationships/image" Target="../media/image9.png"/><Relationship Id="rId3" Type="http://schemas.openxmlformats.org/officeDocument/2006/relationships/hyperlink" Target="https://www.instagram.com/reforsse/?igshid=YmMyMTA2M2Y=" TargetMode="External"/><Relationship Id="rId7" Type="http://schemas.openxmlformats.org/officeDocument/2006/relationships/image" Target="../media/image4.png"/><Relationship Id="rId12" Type="http://schemas.openxmlformats.org/officeDocument/2006/relationships/image" Target="../media/image8.png"/><Relationship Id="rId2" Type="http://schemas.openxmlformats.org/officeDocument/2006/relationships/hyperlink" Target="#'04 abril 22 CEMEI XX'!A1"/><Relationship Id="rId1" Type="http://schemas.openxmlformats.org/officeDocument/2006/relationships/image" Target="../media/image1.png"/><Relationship Id="rId6" Type="http://schemas.openxmlformats.org/officeDocument/2006/relationships/image" Target="../media/image3.jpeg"/><Relationship Id="rId11" Type="http://schemas.openxmlformats.org/officeDocument/2006/relationships/image" Target="../media/image7.png"/><Relationship Id="rId5" Type="http://schemas.openxmlformats.org/officeDocument/2006/relationships/hyperlink" Target="https://web.facebook.com/projetoReFoRSSE/" TargetMode="External"/><Relationship Id="rId10" Type="http://schemas.openxmlformats.org/officeDocument/2006/relationships/image" Target="../media/image6.png"/><Relationship Id="rId4" Type="http://schemas.openxmlformats.org/officeDocument/2006/relationships/image" Target="../media/image2.png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57149</xdr:colOff>
      <xdr:row>1</xdr:row>
      <xdr:rowOff>156006</xdr:rowOff>
    </xdr:from>
    <xdr:to>
      <xdr:col>19</xdr:col>
      <xdr:colOff>85724</xdr:colOff>
      <xdr:row>12</xdr:row>
      <xdr:rowOff>72311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D65C77E-E104-4C30-9E98-990EE21AC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8349" y="1070406"/>
          <a:ext cx="1857375" cy="2011805"/>
        </a:xfrm>
        <a:prstGeom prst="rect">
          <a:avLst/>
        </a:prstGeom>
      </xdr:spPr>
    </xdr:pic>
    <xdr:clientData/>
  </xdr:twoCellAnchor>
  <xdr:twoCellAnchor>
    <xdr:from>
      <xdr:col>15</xdr:col>
      <xdr:colOff>342900</xdr:colOff>
      <xdr:row>13</xdr:row>
      <xdr:rowOff>76200</xdr:rowOff>
    </xdr:from>
    <xdr:to>
      <xdr:col>19</xdr:col>
      <xdr:colOff>342900</xdr:colOff>
      <xdr:row>19</xdr:row>
      <xdr:rowOff>152400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1340607-0EB1-4FB6-BA1D-58F5BF54891C}"/>
            </a:ext>
          </a:extLst>
        </xdr:cNvPr>
        <xdr:cNvSpPr/>
      </xdr:nvSpPr>
      <xdr:spPr>
        <a:xfrm>
          <a:off x="9486900" y="2562225"/>
          <a:ext cx="2438400" cy="1028700"/>
        </a:xfrm>
        <a:prstGeom prst="rect">
          <a:avLst/>
        </a:prstGeom>
        <a:solidFill>
          <a:srgbClr val="FF0000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15</xdr:col>
      <xdr:colOff>495300</xdr:colOff>
      <xdr:row>13</xdr:row>
      <xdr:rowOff>152400</xdr:rowOff>
    </xdr:from>
    <xdr:to>
      <xdr:col>19</xdr:col>
      <xdr:colOff>171450</xdr:colOff>
      <xdr:row>19</xdr:row>
      <xdr:rowOff>57150</xdr:rowOff>
    </xdr:to>
    <xdr:sp macro="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95D9EB-4B85-44EB-B3EF-BB313B5C9C7E}"/>
            </a:ext>
          </a:extLst>
        </xdr:cNvPr>
        <xdr:cNvSpPr txBox="1"/>
      </xdr:nvSpPr>
      <xdr:spPr>
        <a:xfrm>
          <a:off x="9639300" y="2638425"/>
          <a:ext cx="2114550" cy="857250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"Calculadora ReFoRSSE"</a:t>
          </a:r>
          <a:r>
            <a:rPr lang="pt-BR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</a:p>
        <a:p>
          <a:pPr algn="ctr"/>
          <a:r>
            <a:rPr lang="pt-BR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CLIQUE AQUI</a:t>
          </a:r>
          <a:endParaRPr lang="pt-BR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30163</xdr:colOff>
      <xdr:row>20</xdr:row>
      <xdr:rowOff>25399</xdr:rowOff>
    </xdr:from>
    <xdr:to>
      <xdr:col>2</xdr:col>
      <xdr:colOff>185738</xdr:colOff>
      <xdr:row>20</xdr:row>
      <xdr:rowOff>180974</xdr:rowOff>
    </xdr:to>
    <xdr:pic>
      <xdr:nvPicPr>
        <xdr:cNvPr id="6" name="Imagem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2EB993-ECBB-42F2-A4BB-6E5F7AA21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52538" y="3605212"/>
          <a:ext cx="155575" cy="155575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</xdr:colOff>
      <xdr:row>21</xdr:row>
      <xdr:rowOff>19049</xdr:rowOff>
    </xdr:from>
    <xdr:to>
      <xdr:col>2</xdr:col>
      <xdr:colOff>184150</xdr:colOff>
      <xdr:row>21</xdr:row>
      <xdr:rowOff>180974</xdr:rowOff>
    </xdr:to>
    <xdr:pic>
      <xdr:nvPicPr>
        <xdr:cNvPr id="7" name="Imagem 6" descr="Facebook para Android - Baixe o APK da Uptodow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5595C3F-A73A-403F-8AA6-4993AB085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425" y="3841749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31750</xdr:colOff>
      <xdr:row>19</xdr:row>
      <xdr:rowOff>31749</xdr:rowOff>
    </xdr:from>
    <xdr:to>
      <xdr:col>2</xdr:col>
      <xdr:colOff>195671</xdr:colOff>
      <xdr:row>19</xdr:row>
      <xdr:rowOff>154781</xdr:rowOff>
    </xdr:to>
    <xdr:pic>
      <xdr:nvPicPr>
        <xdr:cNvPr id="8" name="Imagem 7" descr="História do Gmail">
          <a:extLst>
            <a:ext uri="{FF2B5EF4-FFF2-40B4-BE49-F238E27FC236}">
              <a16:creationId xmlns:a16="http://schemas.microsoft.com/office/drawing/2014/main" id="{5864C186-F48B-4FAC-8968-D4A6B343D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188" y="3425030"/>
          <a:ext cx="163921" cy="123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17860</xdr:colOff>
      <xdr:row>22</xdr:row>
      <xdr:rowOff>34925</xdr:rowOff>
    </xdr:from>
    <xdr:to>
      <xdr:col>2</xdr:col>
      <xdr:colOff>184546</xdr:colOff>
      <xdr:row>22</xdr:row>
      <xdr:rowOff>201611</xdr:rowOff>
    </xdr:to>
    <xdr:pic>
      <xdr:nvPicPr>
        <xdr:cNvPr id="9" name="Imagem 8" descr="Youtube - ícones de mídia social gráti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A61E76D-DB7E-4C65-93CE-2559CC252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240235" y="3995738"/>
          <a:ext cx="166686" cy="166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190500</xdr:colOff>
      <xdr:row>20</xdr:row>
      <xdr:rowOff>47625</xdr:rowOff>
    </xdr:from>
    <xdr:to>
      <xdr:col>6</xdr:col>
      <xdr:colOff>547688</xdr:colOff>
      <xdr:row>21</xdr:row>
      <xdr:rowOff>134937</xdr:rowOff>
    </xdr:to>
    <xdr:sp macro="" textlink="">
      <xdr:nvSpPr>
        <xdr:cNvPr id="12" name="Seta: para a Esquerda 11">
          <a:extLst>
            <a:ext uri="{FF2B5EF4-FFF2-40B4-BE49-F238E27FC236}">
              <a16:creationId xmlns:a16="http://schemas.microsoft.com/office/drawing/2014/main" id="{29A6DD34-8AC6-4C6A-8875-8053AEC68B00}"/>
            </a:ext>
          </a:extLst>
        </xdr:cNvPr>
        <xdr:cNvSpPr/>
      </xdr:nvSpPr>
      <xdr:spPr>
        <a:xfrm>
          <a:off x="3246438" y="3627438"/>
          <a:ext cx="968375" cy="277812"/>
        </a:xfrm>
        <a:prstGeom prst="leftArrow">
          <a:avLst/>
        </a:prstGeom>
        <a:solidFill>
          <a:srgbClr val="FFFF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13</xdr:col>
      <xdr:colOff>38101</xdr:colOff>
      <xdr:row>21</xdr:row>
      <xdr:rowOff>27979</xdr:rowOff>
    </xdr:from>
    <xdr:to>
      <xdr:col>14</xdr:col>
      <xdr:colOff>371475</xdr:colOff>
      <xdr:row>22</xdr:row>
      <xdr:rowOff>171449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1F71C32B-DA09-49CE-AC6F-6DD140221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1" y="4714279"/>
          <a:ext cx="942974" cy="33397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15</xdr:col>
      <xdr:colOff>533401</xdr:colOff>
      <xdr:row>21</xdr:row>
      <xdr:rowOff>18785</xdr:rowOff>
    </xdr:from>
    <xdr:to>
      <xdr:col>19</xdr:col>
      <xdr:colOff>552450</xdr:colOff>
      <xdr:row>22</xdr:row>
      <xdr:rowOff>161924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8A7094F4-5E3A-4C75-BD01-58D436BFD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1" y="4705085"/>
          <a:ext cx="2457449" cy="333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381000</xdr:colOff>
      <xdr:row>15</xdr:row>
      <xdr:rowOff>104775</xdr:rowOff>
    </xdr:from>
    <xdr:to>
      <xdr:col>15</xdr:col>
      <xdr:colOff>128588</xdr:colOff>
      <xdr:row>17</xdr:row>
      <xdr:rowOff>49212</xdr:rowOff>
    </xdr:to>
    <xdr:sp macro="" textlink="">
      <xdr:nvSpPr>
        <xdr:cNvPr id="13" name="Seta: para a Esquerda 12">
          <a:extLst>
            <a:ext uri="{FF2B5EF4-FFF2-40B4-BE49-F238E27FC236}">
              <a16:creationId xmlns:a16="http://schemas.microsoft.com/office/drawing/2014/main" id="{92586113-895E-456C-B994-C34D07B5CB34}"/>
            </a:ext>
          </a:extLst>
        </xdr:cNvPr>
        <xdr:cNvSpPr/>
      </xdr:nvSpPr>
      <xdr:spPr>
        <a:xfrm rot="10800000">
          <a:off x="8153400" y="3686175"/>
          <a:ext cx="966788" cy="277812"/>
        </a:xfrm>
        <a:prstGeom prst="leftArrow">
          <a:avLst/>
        </a:prstGeom>
        <a:solidFill>
          <a:srgbClr val="FFFF00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15</xdr:col>
      <xdr:colOff>149785</xdr:colOff>
      <xdr:row>21</xdr:row>
      <xdr:rowOff>38100</xdr:rowOff>
    </xdr:from>
    <xdr:to>
      <xdr:col>15</xdr:col>
      <xdr:colOff>495300</xdr:colOff>
      <xdr:row>22</xdr:row>
      <xdr:rowOff>200025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FE531D-C504-BFA9-FF4B-C587F2AD2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141385" y="4724400"/>
          <a:ext cx="345515" cy="352425"/>
        </a:xfrm>
        <a:prstGeom prst="rect">
          <a:avLst/>
        </a:prstGeom>
      </xdr:spPr>
    </xdr:pic>
    <xdr:clientData/>
  </xdr:twoCellAnchor>
  <xdr:twoCellAnchor editAs="oneCell">
    <xdr:from>
      <xdr:col>14</xdr:col>
      <xdr:colOff>400082</xdr:colOff>
      <xdr:row>21</xdr:row>
      <xdr:rowOff>1</xdr:rowOff>
    </xdr:from>
    <xdr:to>
      <xdr:col>15</xdr:col>
      <xdr:colOff>141991</xdr:colOff>
      <xdr:row>22</xdr:row>
      <xdr:rowOff>190501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F0367649-B63E-47B5-9BEE-D51D8CEB9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82" y="4686301"/>
          <a:ext cx="351509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70756</xdr:colOff>
      <xdr:row>2</xdr:row>
      <xdr:rowOff>20428</xdr:rowOff>
    </xdr:from>
    <xdr:to>
      <xdr:col>2</xdr:col>
      <xdr:colOff>476250</xdr:colOff>
      <xdr:row>2</xdr:row>
      <xdr:rowOff>459942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60FCC2-A097-45B6-A1AF-B2B3972C1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206" y="468103"/>
          <a:ext cx="405494" cy="439514"/>
        </a:xfrm>
        <a:prstGeom prst="rect">
          <a:avLst/>
        </a:prstGeom>
      </xdr:spPr>
    </xdr:pic>
    <xdr:clientData/>
  </xdr:twoCellAnchor>
  <xdr:twoCellAnchor>
    <xdr:from>
      <xdr:col>3</xdr:col>
      <xdr:colOff>3347357</xdr:colOff>
      <xdr:row>16</xdr:row>
      <xdr:rowOff>13608</xdr:rowOff>
    </xdr:from>
    <xdr:to>
      <xdr:col>4</xdr:col>
      <xdr:colOff>0</xdr:colOff>
      <xdr:row>16</xdr:row>
      <xdr:rowOff>299357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86EC0FB-F012-FCDC-55A6-18F17B3865C9}"/>
            </a:ext>
          </a:extLst>
        </xdr:cNvPr>
        <xdr:cNvSpPr txBox="1"/>
      </xdr:nvSpPr>
      <xdr:spPr>
        <a:xfrm flipH="1">
          <a:off x="7633607" y="4708072"/>
          <a:ext cx="231322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latin typeface="Arial" panose="020B0604020202020204" pitchFamily="34" charset="0"/>
              <a:cs typeface="Arial" panose="020B0604020202020204" pitchFamily="34" charset="0"/>
            </a:rPr>
            <a:t>x</a:t>
          </a:r>
          <a:endParaRPr lang="pt-B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1021773</xdr:colOff>
      <xdr:row>20</xdr:row>
      <xdr:rowOff>79631</xdr:rowOff>
    </xdr:from>
    <xdr:to>
      <xdr:col>3</xdr:col>
      <xdr:colOff>2467841</xdr:colOff>
      <xdr:row>21</xdr:row>
      <xdr:rowOff>193931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BB85FD9D-2476-2B13-5D65-1741BF24D32C}"/>
            </a:ext>
          </a:extLst>
        </xdr:cNvPr>
        <xdr:cNvSpPr txBox="1"/>
      </xdr:nvSpPr>
      <xdr:spPr>
        <a:xfrm>
          <a:off x="5290705" y="6175631"/>
          <a:ext cx="1446068" cy="339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pt-BR" sz="1200" b="1">
              <a:latin typeface="Arial" panose="020B0604020202020204" pitchFamily="34" charset="0"/>
              <a:cs typeface="Arial" panose="020B0604020202020204" pitchFamily="34" charset="0"/>
            </a:rPr>
            <a:t>Cardápio do dia:</a:t>
          </a:r>
        </a:p>
      </xdr:txBody>
    </xdr:sp>
    <xdr:clientData/>
  </xdr:twoCellAnchor>
  <xdr:twoCellAnchor>
    <xdr:from>
      <xdr:col>2</xdr:col>
      <xdr:colOff>723158</xdr:colOff>
      <xdr:row>0</xdr:row>
      <xdr:rowOff>175535</xdr:rowOff>
    </xdr:from>
    <xdr:to>
      <xdr:col>2</xdr:col>
      <xdr:colOff>2566926</xdr:colOff>
      <xdr:row>1</xdr:row>
      <xdr:rowOff>245797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DEADC2D9-A136-F074-188C-D8D38345E31C}"/>
            </a:ext>
          </a:extLst>
        </xdr:cNvPr>
        <xdr:cNvSpPr txBox="1"/>
      </xdr:nvSpPr>
      <xdr:spPr>
        <a:xfrm>
          <a:off x="1649681" y="175535"/>
          <a:ext cx="1843768" cy="2694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600" b="1">
              <a:latin typeface="Arial" panose="020B0604020202020204" pitchFamily="34" charset="0"/>
              <a:cs typeface="Arial" panose="020B0604020202020204" pitchFamily="34" charset="0"/>
            </a:rPr>
            <a:t>Cardápio do dia:</a:t>
          </a:r>
        </a:p>
      </xdr:txBody>
    </xdr:sp>
    <xdr:clientData/>
  </xdr:twoCellAnchor>
  <xdr:twoCellAnchor editAs="oneCell">
    <xdr:from>
      <xdr:col>5</xdr:col>
      <xdr:colOff>513793</xdr:colOff>
      <xdr:row>15</xdr:row>
      <xdr:rowOff>78177</xdr:rowOff>
    </xdr:from>
    <xdr:to>
      <xdr:col>12</xdr:col>
      <xdr:colOff>545024</xdr:colOff>
      <xdr:row>22</xdr:row>
      <xdr:rowOff>21167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E6890D7-54F4-4D5D-6C5D-A462C37FD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5376" y="4597260"/>
          <a:ext cx="4899565" cy="204907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runo Dala Paula" id="{A5AE5849-6608-4475-8DA6-4E4C4B624A28}" userId="7b119c4d4244fea1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2-06-24T19:49:48.81" personId="{A5AE5849-6608-4475-8DA6-4E4C4B624A28}" id="{D661F6C6-E958-468D-BDAC-7B445FA6019E}">
    <text>O que você acha do nome: Calculadora ReFoRSSE? Calculadora de desperdício alimentar passa uma mensagem negativa, eu tentei fazer o jogo oposto, de propor o cálculo do parâmetro positivo: Calculadora do Índice de Aceitação da Alimentação Escolar. Pensei numa sigla: CIAAE, CALIAAE, CalcIAAE, mas no final das contas, pensei que seria mais uma sigla para as pessoas terem que decorar (rs). Então, pensei na sigla do projeto mesmo, o que você acha?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1C190-A7F4-499C-86EB-36D9249FC3CF}">
  <dimension ref="A1:U26"/>
  <sheetViews>
    <sheetView showGridLines="0" showRowColHeaders="0" zoomScale="130" zoomScaleNormal="130" workbookViewId="0">
      <selection activeCell="G16" sqref="G16"/>
    </sheetView>
  </sheetViews>
  <sheetFormatPr defaultRowHeight="15" x14ac:dyDescent="0.25"/>
  <cols>
    <col min="1" max="1" width="6.85546875" customWidth="1"/>
    <col min="21" max="21" width="7.28515625" customWidth="1"/>
  </cols>
  <sheetData>
    <row r="1" spans="1:21" ht="72" customHeight="1" thickBot="1" x14ac:dyDescent="0.3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6"/>
    </row>
    <row r="2" spans="1:21" x14ac:dyDescent="0.25">
      <c r="A2" s="17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8"/>
    </row>
    <row r="3" spans="1:21" x14ac:dyDescent="0.25">
      <c r="A3" s="17"/>
      <c r="B3" s="4"/>
      <c r="C3" s="82" t="s">
        <v>14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5"/>
      <c r="U3" s="18"/>
    </row>
    <row r="4" spans="1:21" x14ac:dyDescent="0.25">
      <c r="A4" s="17"/>
      <c r="B4" s="4"/>
      <c r="C4" s="83"/>
      <c r="D4" s="83"/>
      <c r="E4" s="83"/>
      <c r="F4" s="83"/>
      <c r="G4" s="83"/>
      <c r="H4" s="83"/>
      <c r="I4" s="83"/>
      <c r="J4" s="83"/>
      <c r="K4" s="83"/>
      <c r="L4" s="6"/>
      <c r="M4" s="6"/>
      <c r="N4" s="6"/>
      <c r="O4" s="6"/>
      <c r="P4" s="6"/>
      <c r="Q4" s="6"/>
      <c r="R4" s="6"/>
      <c r="S4" s="6"/>
      <c r="T4" s="5"/>
      <c r="U4" s="18"/>
    </row>
    <row r="5" spans="1:21" x14ac:dyDescent="0.25">
      <c r="A5" s="17"/>
      <c r="B5" s="4"/>
      <c r="C5" s="80" t="s">
        <v>20</v>
      </c>
      <c r="D5" s="80"/>
      <c r="E5" s="80"/>
      <c r="F5" s="80"/>
      <c r="G5" s="80"/>
      <c r="H5" s="80"/>
      <c r="I5" s="80"/>
      <c r="J5" s="80"/>
      <c r="K5" s="80"/>
      <c r="L5" s="10"/>
      <c r="M5" s="10"/>
      <c r="N5" s="10"/>
      <c r="O5" s="6"/>
      <c r="P5" s="6"/>
      <c r="Q5" s="6"/>
      <c r="R5" s="6"/>
      <c r="S5" s="6"/>
      <c r="T5" s="5"/>
      <c r="U5" s="18"/>
    </row>
    <row r="6" spans="1:21" x14ac:dyDescent="0.25">
      <c r="A6" s="17"/>
      <c r="B6" s="4"/>
      <c r="C6" s="80"/>
      <c r="D6" s="80"/>
      <c r="E6" s="80"/>
      <c r="F6" s="80"/>
      <c r="G6" s="80"/>
      <c r="H6" s="80"/>
      <c r="I6" s="80"/>
      <c r="J6" s="80"/>
      <c r="K6" s="80"/>
      <c r="L6" s="10"/>
      <c r="M6" s="10"/>
      <c r="N6" s="10"/>
      <c r="O6" s="6"/>
      <c r="P6" s="6"/>
      <c r="Q6" s="6"/>
      <c r="R6" s="6"/>
      <c r="S6" s="6"/>
      <c r="T6" s="5"/>
      <c r="U6" s="18"/>
    </row>
    <row r="7" spans="1:21" x14ac:dyDescent="0.25">
      <c r="A7" s="17"/>
      <c r="B7" s="4"/>
      <c r="C7" s="80" t="s">
        <v>19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6"/>
      <c r="Q7" s="6"/>
      <c r="R7" s="6"/>
      <c r="S7" s="6"/>
      <c r="T7" s="5"/>
      <c r="U7" s="18"/>
    </row>
    <row r="8" spans="1:21" x14ac:dyDescent="0.25">
      <c r="A8" s="17"/>
      <c r="B8" s="4"/>
      <c r="C8" s="80"/>
      <c r="D8" s="80"/>
      <c r="E8" s="80"/>
      <c r="F8" s="80"/>
      <c r="G8" s="80"/>
      <c r="H8" s="80"/>
      <c r="I8" s="80"/>
      <c r="J8" s="80"/>
      <c r="K8" s="80"/>
      <c r="L8" s="10"/>
      <c r="M8" s="10"/>
      <c r="N8" s="10"/>
      <c r="O8" s="6"/>
      <c r="P8" s="6"/>
      <c r="Q8" s="6"/>
      <c r="R8" s="6"/>
      <c r="S8" s="6"/>
      <c r="T8" s="5"/>
      <c r="U8" s="18"/>
    </row>
    <row r="9" spans="1:21" x14ac:dyDescent="0.25">
      <c r="A9" s="17"/>
      <c r="B9" s="4"/>
      <c r="C9" s="11" t="s">
        <v>18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6"/>
      <c r="P9" s="6"/>
      <c r="Q9" s="6"/>
      <c r="R9" s="6"/>
      <c r="S9" s="6"/>
      <c r="T9" s="5"/>
      <c r="U9" s="18"/>
    </row>
    <row r="10" spans="1:21" x14ac:dyDescent="0.25">
      <c r="A10" s="17"/>
      <c r="B10" s="4"/>
      <c r="C10" s="11" t="s">
        <v>16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6"/>
      <c r="P10" s="6"/>
      <c r="Q10" s="6"/>
      <c r="R10" s="6"/>
      <c r="S10" s="6"/>
      <c r="T10" s="5"/>
      <c r="U10" s="18"/>
    </row>
    <row r="11" spans="1:21" x14ac:dyDescent="0.25">
      <c r="A11" s="17"/>
      <c r="B11" s="4"/>
      <c r="C11" s="80"/>
      <c r="D11" s="80"/>
      <c r="E11" s="80"/>
      <c r="F11" s="80"/>
      <c r="G11" s="80"/>
      <c r="H11" s="80"/>
      <c r="I11" s="80"/>
      <c r="J11" s="80"/>
      <c r="K11" s="80"/>
      <c r="L11" s="10"/>
      <c r="M11" s="10"/>
      <c r="N11" s="10"/>
      <c r="O11" s="6"/>
      <c r="P11" s="6"/>
      <c r="Q11" s="6"/>
      <c r="R11" s="6"/>
      <c r="S11" s="6"/>
      <c r="T11" s="5"/>
      <c r="U11" s="18"/>
    </row>
    <row r="12" spans="1:21" x14ac:dyDescent="0.25">
      <c r="A12" s="17"/>
      <c r="B12" s="4"/>
      <c r="C12" s="80" t="s">
        <v>17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6"/>
      <c r="Q12" s="6"/>
      <c r="R12" s="6"/>
      <c r="S12" s="6"/>
      <c r="T12" s="5"/>
      <c r="U12" s="18"/>
    </row>
    <row r="13" spans="1:21" x14ac:dyDescent="0.25">
      <c r="A13" s="17"/>
      <c r="B13" s="4"/>
      <c r="C13" s="80" t="s">
        <v>22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6"/>
      <c r="Q13" s="6"/>
      <c r="R13" s="6"/>
      <c r="S13" s="6"/>
      <c r="T13" s="5"/>
      <c r="U13" s="18"/>
    </row>
    <row r="14" spans="1:21" x14ac:dyDescent="0.25">
      <c r="A14" s="17"/>
      <c r="B14" s="4"/>
      <c r="C14" s="80" t="s">
        <v>23</v>
      </c>
      <c r="D14" s="80"/>
      <c r="E14" s="80"/>
      <c r="F14" s="80"/>
      <c r="G14" s="80"/>
      <c r="H14" s="80"/>
      <c r="I14" s="80"/>
      <c r="J14" s="80"/>
      <c r="K14" s="80"/>
      <c r="L14" s="10"/>
      <c r="M14" s="10"/>
      <c r="N14" s="10"/>
      <c r="O14" s="6"/>
      <c r="P14" s="6"/>
      <c r="Q14" s="6"/>
      <c r="R14" s="6"/>
      <c r="S14" s="6"/>
      <c r="T14" s="5"/>
      <c r="U14" s="18"/>
    </row>
    <row r="15" spans="1:21" x14ac:dyDescent="0.25">
      <c r="A15" s="17"/>
      <c r="B15" s="4"/>
      <c r="C15" s="9"/>
      <c r="D15" s="9"/>
      <c r="E15" s="9"/>
      <c r="F15" s="9"/>
      <c r="G15" s="9"/>
      <c r="H15" s="9"/>
      <c r="I15" s="9"/>
      <c r="J15" s="9"/>
      <c r="K15" s="9"/>
      <c r="L15" s="10"/>
      <c r="M15" s="10"/>
      <c r="N15" s="10"/>
      <c r="O15" s="6"/>
      <c r="P15" s="6"/>
      <c r="Q15" s="6"/>
      <c r="R15" s="6"/>
      <c r="S15" s="6"/>
      <c r="T15" s="5"/>
      <c r="U15" s="18"/>
    </row>
    <row r="16" spans="1:21" x14ac:dyDescent="0.25">
      <c r="A16" s="17"/>
      <c r="B16" s="4"/>
      <c r="C16" s="11" t="s">
        <v>32</v>
      </c>
      <c r="D16" s="11"/>
      <c r="E16" s="11"/>
      <c r="F16" s="11"/>
      <c r="G16" s="11"/>
      <c r="H16" s="11"/>
      <c r="I16" s="11"/>
      <c r="J16" s="11"/>
      <c r="K16" s="11"/>
      <c r="L16" s="10"/>
      <c r="M16" s="10"/>
      <c r="N16" s="10"/>
      <c r="O16" s="6"/>
      <c r="P16" s="6"/>
      <c r="Q16" s="6"/>
      <c r="R16" s="6"/>
      <c r="S16" s="6"/>
      <c r="T16" s="5"/>
      <c r="U16" s="18"/>
    </row>
    <row r="17" spans="1:21" ht="11.25" customHeight="1" x14ac:dyDescent="0.25">
      <c r="A17" s="17"/>
      <c r="B17" s="4"/>
      <c r="C17" s="80"/>
      <c r="D17" s="80"/>
      <c r="E17" s="80"/>
      <c r="F17" s="80"/>
      <c r="G17" s="80"/>
      <c r="H17" s="80"/>
      <c r="I17" s="80"/>
      <c r="J17" s="80"/>
      <c r="K17" s="80"/>
      <c r="L17" s="10"/>
      <c r="M17" s="10"/>
      <c r="N17" s="10"/>
      <c r="O17" s="6"/>
      <c r="P17" s="6"/>
      <c r="Q17" s="6"/>
      <c r="R17" s="6"/>
      <c r="S17" s="6"/>
      <c r="T17" s="5"/>
      <c r="U17" s="18"/>
    </row>
    <row r="18" spans="1:21" x14ac:dyDescent="0.25">
      <c r="A18" s="17"/>
      <c r="B18" s="4"/>
      <c r="C18" s="80" t="s">
        <v>21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6"/>
      <c r="Q18" s="6"/>
      <c r="R18" s="6"/>
      <c r="S18" s="6"/>
      <c r="T18" s="5"/>
      <c r="U18" s="18"/>
    </row>
    <row r="19" spans="1:21" x14ac:dyDescent="0.25">
      <c r="A19" s="17"/>
      <c r="B19" s="4"/>
      <c r="C19" s="81"/>
      <c r="D19" s="81"/>
      <c r="E19" s="6"/>
      <c r="F19" s="81"/>
      <c r="G19" s="81"/>
      <c r="H19" s="6"/>
      <c r="I19" s="81"/>
      <c r="J19" s="81"/>
      <c r="K19" s="6"/>
      <c r="L19" s="10"/>
      <c r="M19" s="10"/>
      <c r="N19" s="10"/>
      <c r="O19" s="6"/>
      <c r="P19" s="6"/>
      <c r="Q19" s="6"/>
      <c r="R19" s="6"/>
      <c r="S19" s="6"/>
      <c r="T19" s="5"/>
      <c r="U19" s="18"/>
    </row>
    <row r="20" spans="1:21" x14ac:dyDescent="0.25">
      <c r="A20" s="17"/>
      <c r="B20" s="4"/>
      <c r="C20" s="79" t="s">
        <v>4</v>
      </c>
      <c r="D20" s="79"/>
      <c r="E20" s="79"/>
      <c r="F20" s="79"/>
      <c r="G20" s="12"/>
      <c r="H20" s="12"/>
      <c r="I20" s="12"/>
      <c r="J20" s="12"/>
      <c r="K20" s="12"/>
      <c r="L20" s="10"/>
      <c r="M20" s="10"/>
      <c r="N20" s="10"/>
      <c r="O20" s="6"/>
      <c r="P20" s="6"/>
      <c r="Q20" s="6"/>
      <c r="R20" s="6"/>
      <c r="S20" s="6"/>
      <c r="T20" s="5"/>
      <c r="U20" s="18"/>
    </row>
    <row r="21" spans="1:21" ht="15.75" thickBot="1" x14ac:dyDescent="0.3">
      <c r="A21" s="17"/>
      <c r="B21" s="4"/>
      <c r="C21" s="79" t="s">
        <v>3</v>
      </c>
      <c r="D21" s="79"/>
      <c r="E21" s="79"/>
      <c r="F21" s="79"/>
      <c r="G21" s="12"/>
      <c r="H21" s="79" t="s">
        <v>5</v>
      </c>
      <c r="I21" s="79"/>
      <c r="J21" s="79"/>
      <c r="K21" s="79"/>
      <c r="L21" s="79"/>
      <c r="M21" s="10"/>
      <c r="N21" s="10"/>
      <c r="O21" s="6"/>
      <c r="P21" s="6"/>
      <c r="Q21" s="6"/>
      <c r="R21" s="6"/>
      <c r="S21" s="6"/>
      <c r="T21" s="5"/>
      <c r="U21" s="18"/>
    </row>
    <row r="22" spans="1:21" x14ac:dyDescent="0.25">
      <c r="A22" s="17"/>
      <c r="B22" s="4"/>
      <c r="C22" s="79" t="s">
        <v>2</v>
      </c>
      <c r="D22" s="79"/>
      <c r="E22" s="79"/>
      <c r="F22" s="79"/>
      <c r="G22" s="13"/>
      <c r="H22" s="79"/>
      <c r="I22" s="79"/>
      <c r="J22" s="79"/>
      <c r="K22" s="79"/>
      <c r="L22" s="79"/>
      <c r="M22" s="10"/>
      <c r="N22" s="1"/>
      <c r="O22" s="2"/>
      <c r="P22" s="2"/>
      <c r="Q22" s="2"/>
      <c r="R22" s="2"/>
      <c r="S22" s="2"/>
      <c r="T22" s="3"/>
      <c r="U22" s="18"/>
    </row>
    <row r="23" spans="1:21" ht="18" customHeight="1" thickBot="1" x14ac:dyDescent="0.3">
      <c r="A23" s="17"/>
      <c r="B23" s="4"/>
      <c r="C23" s="79" t="s">
        <v>2</v>
      </c>
      <c r="D23" s="79"/>
      <c r="E23" s="79"/>
      <c r="F23" s="79"/>
      <c r="G23" s="6"/>
      <c r="H23" s="6"/>
      <c r="I23" s="6"/>
      <c r="J23" s="6"/>
      <c r="K23" s="6"/>
      <c r="L23" s="6"/>
      <c r="M23" s="6"/>
      <c r="N23" s="7"/>
      <c r="O23" s="8"/>
      <c r="P23" s="8"/>
      <c r="Q23" s="8"/>
      <c r="R23" s="8"/>
      <c r="S23" s="8"/>
      <c r="T23" s="68"/>
      <c r="U23" s="18"/>
    </row>
    <row r="24" spans="1:21" ht="15.75" thickBot="1" x14ac:dyDescent="0.3">
      <c r="A24" s="17"/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68"/>
      <c r="U24" s="18"/>
    </row>
    <row r="25" spans="1:21" x14ac:dyDescent="0.25">
      <c r="A25" s="17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8"/>
    </row>
    <row r="26" spans="1:21" ht="42.75" customHeight="1" thickBo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2"/>
    </row>
  </sheetData>
  <sheetProtection algorithmName="SHA-512" hashValue="ORTEE28+muf9oyT4vUEsaR2Sw7w1OX6yUwFEkDOu1KoUWLpLqNHG/4GBrNQNFKh97e2LaWhF5lIciJb6WCq7/A==" saltValue="dcNRCAQYYH9swRcDdu2yGg==" spinCount="100000" sheet="1" objects="1" scenarios="1"/>
  <mergeCells count="20">
    <mergeCell ref="C3:S3"/>
    <mergeCell ref="C4:K4"/>
    <mergeCell ref="C5:K5"/>
    <mergeCell ref="C6:K6"/>
    <mergeCell ref="C8:K8"/>
    <mergeCell ref="C22:F22"/>
    <mergeCell ref="C23:F23"/>
    <mergeCell ref="C7:O7"/>
    <mergeCell ref="C12:O12"/>
    <mergeCell ref="C13:O13"/>
    <mergeCell ref="C18:O18"/>
    <mergeCell ref="H21:L22"/>
    <mergeCell ref="C17:K17"/>
    <mergeCell ref="C11:K11"/>
    <mergeCell ref="C14:K14"/>
    <mergeCell ref="C19:D19"/>
    <mergeCell ref="F19:G19"/>
    <mergeCell ref="I19:J19"/>
    <mergeCell ref="C20:F20"/>
    <mergeCell ref="C21:F2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E9864-03E8-4963-95AD-26247E7DCEFA}">
  <dimension ref="A1:BC75"/>
  <sheetViews>
    <sheetView showGridLines="0" showRowColHeaders="0" tabSelected="1" zoomScale="60" zoomScaleNormal="60" workbookViewId="0">
      <selection activeCell="D19" sqref="D19:D20"/>
    </sheetView>
  </sheetViews>
  <sheetFormatPr defaultRowHeight="15" x14ac:dyDescent="0.25"/>
  <cols>
    <col min="2" max="2" width="4.85546875" customWidth="1"/>
    <col min="3" max="3" width="50.140625" bestFit="1" customWidth="1"/>
    <col min="4" max="4" width="37.42578125" customWidth="1"/>
    <col min="5" max="5" width="37.42578125" bestFit="1" customWidth="1"/>
    <col min="6" max="10" width="8" customWidth="1"/>
    <col min="11" max="11" width="6.85546875" customWidth="1"/>
    <col min="12" max="12" width="26.5703125" bestFit="1" customWidth="1"/>
    <col min="13" max="13" width="8.28515625" bestFit="1" customWidth="1"/>
    <col min="14" max="14" width="3.85546875" customWidth="1"/>
  </cols>
  <sheetData>
    <row r="1" spans="1:55" ht="15.75" thickBot="1" x14ac:dyDescent="0.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8"/>
      <c r="Q1" s="28"/>
      <c r="R1" s="28"/>
    </row>
    <row r="2" spans="1:55" ht="19.5" customHeight="1" thickBot="1" x14ac:dyDescent="0.3">
      <c r="A2" s="23"/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1"/>
      <c r="O2" s="23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3"/>
      <c r="BC2" s="23"/>
    </row>
    <row r="3" spans="1:55" ht="38.25" customHeight="1" thickBot="1" x14ac:dyDescent="0.3">
      <c r="A3" s="23"/>
      <c r="B3" s="35"/>
      <c r="C3" s="75">
        <v>44736</v>
      </c>
      <c r="D3" s="56" t="s">
        <v>26</v>
      </c>
      <c r="E3" s="59" t="s">
        <v>27</v>
      </c>
      <c r="F3" s="60" t="s">
        <v>0</v>
      </c>
      <c r="G3" s="130" t="s">
        <v>28</v>
      </c>
      <c r="H3" s="131"/>
      <c r="I3" s="131"/>
      <c r="J3" s="131"/>
      <c r="K3" s="62" t="s">
        <v>13</v>
      </c>
      <c r="L3" s="64" t="s">
        <v>8</v>
      </c>
      <c r="M3" s="65" t="s">
        <v>0</v>
      </c>
      <c r="N3" s="43"/>
      <c r="O3" s="23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3"/>
      <c r="BC3" s="23"/>
    </row>
    <row r="4" spans="1:55" ht="22.5" customHeight="1" x14ac:dyDescent="0.25">
      <c r="A4" s="23"/>
      <c r="B4" s="35"/>
      <c r="C4" s="76" t="s">
        <v>35</v>
      </c>
      <c r="D4" s="71">
        <v>9</v>
      </c>
      <c r="E4" s="57">
        <f>(D4-L4)</f>
        <v>8.5</v>
      </c>
      <c r="F4" s="58">
        <f>(100-M4)</f>
        <v>94.444444444444443</v>
      </c>
      <c r="G4" s="132">
        <f t="shared" ref="G4:G10" si="0">E4/$D$12*1000</f>
        <v>94.444444444444443</v>
      </c>
      <c r="H4" s="133"/>
      <c r="I4" s="133"/>
      <c r="J4" s="133"/>
      <c r="K4" s="61">
        <f t="shared" ref="K4:K9" si="1">E4/$D$12</f>
        <v>9.4444444444444442E-2</v>
      </c>
      <c r="L4" s="69">
        <v>0.5</v>
      </c>
      <c r="M4" s="63">
        <f>(100*L4)/D4</f>
        <v>5.5555555555555554</v>
      </c>
      <c r="N4" s="44"/>
      <c r="O4" s="23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3"/>
      <c r="BC4" s="23"/>
    </row>
    <row r="5" spans="1:55" ht="22.5" customHeight="1" x14ac:dyDescent="0.25">
      <c r="A5" s="23"/>
      <c r="B5" s="35"/>
      <c r="C5" s="77" t="s">
        <v>36</v>
      </c>
      <c r="D5" s="72">
        <v>7.5</v>
      </c>
      <c r="E5" s="47">
        <f t="shared" ref="E5:E6" si="2">(D5-L5)</f>
        <v>6.7</v>
      </c>
      <c r="F5" s="48">
        <f t="shared" ref="F5:F6" si="3">(100-M5)</f>
        <v>89.333333333333329</v>
      </c>
      <c r="G5" s="134">
        <f t="shared" si="0"/>
        <v>74.444444444444457</v>
      </c>
      <c r="H5" s="135"/>
      <c r="I5" s="135"/>
      <c r="J5" s="135"/>
      <c r="K5" s="49">
        <f t="shared" si="1"/>
        <v>7.4444444444444452E-2</v>
      </c>
      <c r="L5" s="70">
        <v>0.8</v>
      </c>
      <c r="M5" s="50">
        <f t="shared" ref="M5:M6" si="4">(100*L5)/D5</f>
        <v>10.666666666666666</v>
      </c>
      <c r="N5" s="44"/>
      <c r="O5" s="23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3"/>
      <c r="BC5" s="23"/>
    </row>
    <row r="6" spans="1:55" ht="22.5" customHeight="1" x14ac:dyDescent="0.25">
      <c r="A6" s="23"/>
      <c r="B6" s="35"/>
      <c r="C6" s="77" t="s">
        <v>33</v>
      </c>
      <c r="D6" s="72">
        <v>8</v>
      </c>
      <c r="E6" s="47">
        <f t="shared" si="2"/>
        <v>7.6</v>
      </c>
      <c r="F6" s="48">
        <f t="shared" si="3"/>
        <v>95</v>
      </c>
      <c r="G6" s="134">
        <f t="shared" si="0"/>
        <v>84.444444444444443</v>
      </c>
      <c r="H6" s="135"/>
      <c r="I6" s="135"/>
      <c r="J6" s="135"/>
      <c r="K6" s="49">
        <f t="shared" si="1"/>
        <v>8.4444444444444447E-2</v>
      </c>
      <c r="L6" s="70">
        <v>0.4</v>
      </c>
      <c r="M6" s="50">
        <f t="shared" si="4"/>
        <v>5</v>
      </c>
      <c r="N6" s="44"/>
      <c r="O6" s="23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3"/>
      <c r="BC6" s="23"/>
    </row>
    <row r="7" spans="1:55" ht="22.5" customHeight="1" x14ac:dyDescent="0.25">
      <c r="A7" s="23"/>
      <c r="B7" s="35"/>
      <c r="C7" s="78" t="s">
        <v>34</v>
      </c>
      <c r="D7" s="73">
        <v>2</v>
      </c>
      <c r="E7" s="47">
        <f t="shared" ref="E7:E10" si="5">(D7-L7)</f>
        <v>1.9</v>
      </c>
      <c r="F7" s="48">
        <f t="shared" ref="F7:F10" si="6">(100-M7)</f>
        <v>95</v>
      </c>
      <c r="G7" s="134">
        <f t="shared" si="0"/>
        <v>21.111111111111111</v>
      </c>
      <c r="H7" s="135"/>
      <c r="I7" s="135"/>
      <c r="J7" s="135"/>
      <c r="K7" s="49">
        <f t="shared" si="1"/>
        <v>2.1111111111111112E-2</v>
      </c>
      <c r="L7" s="70">
        <v>0.1</v>
      </c>
      <c r="M7" s="50">
        <f t="shared" ref="M7:M10" si="7">(100*L7)/D7</f>
        <v>5</v>
      </c>
      <c r="N7" s="44"/>
      <c r="O7" s="23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3"/>
      <c r="BC7" s="23"/>
    </row>
    <row r="8" spans="1:55" ht="22.5" customHeight="1" x14ac:dyDescent="0.25">
      <c r="A8" s="23"/>
      <c r="B8" s="35"/>
      <c r="C8" s="78" t="s">
        <v>39</v>
      </c>
      <c r="D8" s="73">
        <v>3</v>
      </c>
      <c r="E8" s="47">
        <f t="shared" si="5"/>
        <v>2.8</v>
      </c>
      <c r="F8" s="48">
        <f t="shared" si="6"/>
        <v>93.333333333333329</v>
      </c>
      <c r="G8" s="84">
        <f t="shared" si="0"/>
        <v>31.111111111111111</v>
      </c>
      <c r="H8" s="85"/>
      <c r="I8" s="85"/>
      <c r="J8" s="86"/>
      <c r="K8" s="49">
        <f t="shared" si="1"/>
        <v>3.111111111111111E-2</v>
      </c>
      <c r="L8" s="70">
        <v>0.2</v>
      </c>
      <c r="M8" s="50">
        <f t="shared" si="7"/>
        <v>6.666666666666667</v>
      </c>
      <c r="N8" s="44"/>
      <c r="O8" s="23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3"/>
      <c r="BC8" s="23"/>
    </row>
    <row r="9" spans="1:55" ht="22.5" customHeight="1" x14ac:dyDescent="0.25">
      <c r="A9" s="23"/>
      <c r="B9" s="35"/>
      <c r="C9" s="78" t="s">
        <v>37</v>
      </c>
      <c r="D9" s="73">
        <v>14</v>
      </c>
      <c r="E9" s="47">
        <f t="shared" si="5"/>
        <v>13.7</v>
      </c>
      <c r="F9" s="48">
        <f>(100-M9)</f>
        <v>97.857142857142861</v>
      </c>
      <c r="G9" s="84">
        <f t="shared" si="0"/>
        <v>152.2222222222222</v>
      </c>
      <c r="H9" s="85"/>
      <c r="I9" s="85"/>
      <c r="J9" s="86"/>
      <c r="K9" s="49">
        <f t="shared" si="1"/>
        <v>0.1522222222222222</v>
      </c>
      <c r="L9" s="70">
        <v>0.3</v>
      </c>
      <c r="M9" s="50">
        <f t="shared" si="7"/>
        <v>2.1428571428571428</v>
      </c>
      <c r="N9" s="44"/>
      <c r="O9" s="23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3"/>
      <c r="BC9" s="23"/>
    </row>
    <row r="10" spans="1:55" ht="22.5" customHeight="1" thickBot="1" x14ac:dyDescent="0.3">
      <c r="A10" s="23"/>
      <c r="B10" s="35"/>
      <c r="C10" s="78" t="s">
        <v>38</v>
      </c>
      <c r="D10" s="73">
        <v>6.3</v>
      </c>
      <c r="E10" s="47">
        <f t="shared" si="5"/>
        <v>5.3</v>
      </c>
      <c r="F10" s="48">
        <f t="shared" si="6"/>
        <v>84.126984126984127</v>
      </c>
      <c r="G10" s="84">
        <f t="shared" si="0"/>
        <v>58.888888888888886</v>
      </c>
      <c r="H10" s="85"/>
      <c r="I10" s="85"/>
      <c r="J10" s="86"/>
      <c r="K10" s="49">
        <f t="shared" ref="K10" si="8">E10/$D$12</f>
        <v>5.8888888888888886E-2</v>
      </c>
      <c r="L10" s="70">
        <v>1</v>
      </c>
      <c r="M10" s="50">
        <f t="shared" si="7"/>
        <v>15.873015873015873</v>
      </c>
      <c r="N10" s="44"/>
      <c r="O10" s="23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3"/>
      <c r="BC10" s="23"/>
    </row>
    <row r="11" spans="1:55" ht="24.75" customHeight="1" thickBot="1" x14ac:dyDescent="0.3">
      <c r="A11" s="23"/>
      <c r="B11" s="35"/>
      <c r="C11" s="66" t="s">
        <v>7</v>
      </c>
      <c r="D11" s="67">
        <f>SUM(D4:D10)</f>
        <v>49.8</v>
      </c>
      <c r="E11" s="51">
        <f>SUM(E4:E10)</f>
        <v>46.499999999999993</v>
      </c>
      <c r="F11" s="52">
        <f>(E11*100)/D11</f>
        <v>93.3734939759036</v>
      </c>
      <c r="G11" s="136">
        <f>SUM(G4:J10)</f>
        <v>516.66666666666663</v>
      </c>
      <c r="H11" s="137"/>
      <c r="I11" s="137"/>
      <c r="J11" s="137"/>
      <c r="K11" s="53">
        <f>SUM(K4:K10)</f>
        <v>0.51666666666666672</v>
      </c>
      <c r="L11" s="54">
        <f>SUM(L4:L10)</f>
        <v>3.3000000000000003</v>
      </c>
      <c r="M11" s="55">
        <f>(L11*100)/D11</f>
        <v>6.6265060240963862</v>
      </c>
      <c r="N11" s="44"/>
      <c r="O11" s="23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3"/>
      <c r="BC11" s="23"/>
    </row>
    <row r="12" spans="1:55" ht="23.25" customHeight="1" thickBot="1" x14ac:dyDescent="0.3">
      <c r="A12" s="23"/>
      <c r="B12" s="35"/>
      <c r="C12" s="37" t="s">
        <v>15</v>
      </c>
      <c r="D12" s="74">
        <v>90</v>
      </c>
      <c r="E12" s="25"/>
      <c r="F12" s="25"/>
      <c r="G12" s="25"/>
      <c r="H12" s="25"/>
      <c r="I12" s="25"/>
      <c r="J12" s="25"/>
      <c r="K12" s="25"/>
      <c r="L12" s="25"/>
      <c r="M12" s="25"/>
      <c r="N12" s="44"/>
      <c r="O12" s="23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3"/>
      <c r="BC12" s="23"/>
    </row>
    <row r="13" spans="1:55" ht="16.5" customHeight="1" x14ac:dyDescent="0.25">
      <c r="A13" s="23"/>
      <c r="B13" s="35"/>
      <c r="C13" s="138" t="s">
        <v>29</v>
      </c>
      <c r="D13" s="139"/>
      <c r="E13" s="140"/>
      <c r="F13" s="24"/>
      <c r="G13" s="118" t="s">
        <v>6</v>
      </c>
      <c r="H13" s="119"/>
      <c r="I13" s="119"/>
      <c r="J13" s="120"/>
      <c r="K13" s="118" t="s">
        <v>9</v>
      </c>
      <c r="L13" s="119"/>
      <c r="M13" s="120"/>
      <c r="N13" s="44"/>
      <c r="O13" s="23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3"/>
      <c r="BC13" s="23"/>
    </row>
    <row r="14" spans="1:55" ht="28.5" customHeight="1" thickBot="1" x14ac:dyDescent="0.3">
      <c r="A14" s="23"/>
      <c r="B14" s="35"/>
      <c r="C14" s="141"/>
      <c r="D14" s="142"/>
      <c r="E14" s="143"/>
      <c r="F14" s="24"/>
      <c r="G14" s="121"/>
      <c r="H14" s="122"/>
      <c r="I14" s="122"/>
      <c r="J14" s="123"/>
      <c r="K14" s="121"/>
      <c r="L14" s="122"/>
      <c r="M14" s="123"/>
      <c r="N14" s="44"/>
      <c r="O14" s="23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3"/>
      <c r="BC14" s="23"/>
    </row>
    <row r="15" spans="1:55" ht="31.5" customHeight="1" thickBot="1" x14ac:dyDescent="0.3">
      <c r="A15" s="23"/>
      <c r="B15" s="35"/>
      <c r="C15" s="146" t="s">
        <v>11</v>
      </c>
      <c r="D15" s="42" t="s">
        <v>25</v>
      </c>
      <c r="E15" s="39" t="s">
        <v>10</v>
      </c>
      <c r="F15" s="25"/>
      <c r="G15" s="127">
        <v>4</v>
      </c>
      <c r="H15" s="128"/>
      <c r="I15" s="128"/>
      <c r="J15" s="129"/>
      <c r="K15" s="124">
        <f>(100*G15)/E11</f>
        <v>8.6021505376344098</v>
      </c>
      <c r="L15" s="125"/>
      <c r="M15" s="126"/>
      <c r="N15" s="44"/>
      <c r="O15" s="23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3"/>
      <c r="BC15" s="23"/>
    </row>
    <row r="16" spans="1:55" ht="36.75" customHeight="1" x14ac:dyDescent="0.25">
      <c r="A16" s="23"/>
      <c r="B16" s="35"/>
      <c r="C16" s="95"/>
      <c r="D16" s="144" t="s">
        <v>24</v>
      </c>
      <c r="E16" s="145"/>
      <c r="F16" s="25"/>
      <c r="G16" s="30"/>
      <c r="H16" s="30"/>
      <c r="I16" s="30"/>
      <c r="J16" s="30"/>
      <c r="K16" s="30"/>
      <c r="L16" s="30"/>
      <c r="M16" s="11"/>
      <c r="N16" s="44"/>
      <c r="O16" s="23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3"/>
      <c r="BC16" s="23"/>
    </row>
    <row r="17" spans="1:55" ht="26.25" customHeight="1" x14ac:dyDescent="0.25">
      <c r="A17" s="23"/>
      <c r="B17" s="35"/>
      <c r="C17" s="95" t="s">
        <v>11</v>
      </c>
      <c r="D17" s="26">
        <f>G15</f>
        <v>4</v>
      </c>
      <c r="E17" s="38">
        <v>100</v>
      </c>
      <c r="F17" s="25"/>
      <c r="G17" s="30"/>
      <c r="H17" s="30"/>
      <c r="I17" s="30"/>
      <c r="J17" s="30"/>
      <c r="K17" s="30"/>
      <c r="L17" s="30"/>
      <c r="M17" s="11"/>
      <c r="N17" s="44"/>
      <c r="O17" s="6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3"/>
      <c r="BC17" s="23"/>
    </row>
    <row r="18" spans="1:55" ht="21.75" customHeight="1" x14ac:dyDescent="0.25">
      <c r="A18" s="23"/>
      <c r="B18" s="35"/>
      <c r="C18" s="95"/>
      <c r="D18" s="93">
        <f>E11</f>
        <v>46.499999999999993</v>
      </c>
      <c r="E18" s="94"/>
      <c r="F18" s="25"/>
      <c r="G18" s="30"/>
      <c r="H18" s="30"/>
      <c r="I18" s="30"/>
      <c r="J18" s="30"/>
      <c r="K18" s="30"/>
      <c r="L18" s="30"/>
      <c r="M18" s="11"/>
      <c r="N18" s="44"/>
      <c r="O18" s="6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3"/>
      <c r="BC18" s="23"/>
    </row>
    <row r="19" spans="1:55" ht="18" customHeight="1" x14ac:dyDescent="0.25">
      <c r="A19" s="23"/>
      <c r="B19" s="35"/>
      <c r="C19" s="95" t="s">
        <v>30</v>
      </c>
      <c r="D19" s="97">
        <f>(D17*E17)/D18</f>
        <v>8.6021505376344098</v>
      </c>
      <c r="E19" s="105"/>
      <c r="F19" s="25"/>
      <c r="G19" s="25"/>
      <c r="H19" s="25"/>
      <c r="I19" s="25"/>
      <c r="J19" s="11"/>
      <c r="K19" s="29"/>
      <c r="L19" s="11"/>
      <c r="M19" s="11"/>
      <c r="N19" s="44"/>
      <c r="O19" s="23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3"/>
      <c r="BC19" s="23"/>
    </row>
    <row r="20" spans="1:55" ht="21.75" customHeight="1" thickBot="1" x14ac:dyDescent="0.3">
      <c r="A20" s="23"/>
      <c r="B20" s="35"/>
      <c r="C20" s="96"/>
      <c r="D20" s="98"/>
      <c r="E20" s="106"/>
      <c r="F20" s="25"/>
      <c r="G20" s="25"/>
      <c r="H20" s="25"/>
      <c r="I20" s="25"/>
      <c r="J20" s="11"/>
      <c r="K20" s="29"/>
      <c r="L20" s="11"/>
      <c r="M20" s="11"/>
      <c r="N20" s="44"/>
      <c r="O20" s="6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3"/>
      <c r="BC20" s="23"/>
    </row>
    <row r="21" spans="1:55" ht="18" customHeight="1" x14ac:dyDescent="0.25">
      <c r="A21" s="23"/>
      <c r="B21" s="35"/>
      <c r="C21" s="99" t="s">
        <v>31</v>
      </c>
      <c r="D21" s="101">
        <f>(100-D19)</f>
        <v>91.397849462365585</v>
      </c>
      <c r="E21" s="103">
        <f>C3</f>
        <v>44736</v>
      </c>
      <c r="F21" s="25"/>
      <c r="G21" s="25"/>
      <c r="H21" s="25"/>
      <c r="I21" s="25"/>
      <c r="J21" s="11"/>
      <c r="K21" s="25"/>
      <c r="L21" s="11"/>
      <c r="M21" s="11"/>
      <c r="N21" s="44"/>
      <c r="O21" s="23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3"/>
      <c r="BC21" s="23"/>
    </row>
    <row r="22" spans="1:55" ht="22.5" customHeight="1" thickBot="1" x14ac:dyDescent="0.3">
      <c r="A22" s="23"/>
      <c r="B22" s="35"/>
      <c r="C22" s="100"/>
      <c r="D22" s="102"/>
      <c r="E22" s="104"/>
      <c r="F22" s="25"/>
      <c r="G22" s="25"/>
      <c r="H22" s="25"/>
      <c r="I22" s="25"/>
      <c r="J22" s="11"/>
      <c r="K22" s="25"/>
      <c r="L22" s="11"/>
      <c r="M22" s="11"/>
      <c r="N22" s="44"/>
      <c r="O22" s="23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3"/>
      <c r="BC22" s="23"/>
    </row>
    <row r="23" spans="1:55" ht="15" customHeight="1" thickBot="1" x14ac:dyDescent="0.3">
      <c r="A23" s="23"/>
      <c r="B23" s="35"/>
      <c r="C23" s="107"/>
      <c r="D23" s="108"/>
      <c r="E23" s="25"/>
      <c r="F23" s="25"/>
      <c r="G23" s="25"/>
      <c r="H23" s="25"/>
      <c r="I23" s="25"/>
      <c r="J23" s="11"/>
      <c r="K23" s="25"/>
      <c r="L23" s="11"/>
      <c r="M23" s="11"/>
      <c r="N23" s="44"/>
      <c r="O23" s="23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3"/>
      <c r="BC23" s="23"/>
    </row>
    <row r="24" spans="1:55" ht="15.75" customHeight="1" x14ac:dyDescent="0.25">
      <c r="A24" s="23"/>
      <c r="B24" s="35"/>
      <c r="C24" s="87" t="s">
        <v>12</v>
      </c>
      <c r="D24" s="88"/>
      <c r="E24" s="109" t="s">
        <v>1</v>
      </c>
      <c r="F24" s="110"/>
      <c r="G24" s="110"/>
      <c r="H24" s="110"/>
      <c r="I24" s="110"/>
      <c r="J24" s="110"/>
      <c r="K24" s="110"/>
      <c r="L24" s="110"/>
      <c r="M24" s="111"/>
      <c r="N24" s="44"/>
      <c r="O24" s="6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3"/>
      <c r="BC24" s="23"/>
    </row>
    <row r="25" spans="1:55" x14ac:dyDescent="0.25">
      <c r="A25" s="23"/>
      <c r="B25" s="35"/>
      <c r="C25" s="89"/>
      <c r="D25" s="90"/>
      <c r="E25" s="112"/>
      <c r="F25" s="113"/>
      <c r="G25" s="113"/>
      <c r="H25" s="113"/>
      <c r="I25" s="113"/>
      <c r="J25" s="113"/>
      <c r="K25" s="113"/>
      <c r="L25" s="113"/>
      <c r="M25" s="114"/>
      <c r="N25" s="44"/>
      <c r="O25" s="6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3"/>
      <c r="BC25" s="23"/>
    </row>
    <row r="26" spans="1:55" ht="21.75" customHeight="1" thickBot="1" x14ac:dyDescent="0.3">
      <c r="A26" s="23"/>
      <c r="B26" s="35"/>
      <c r="C26" s="91"/>
      <c r="D26" s="92"/>
      <c r="E26" s="115"/>
      <c r="F26" s="116"/>
      <c r="G26" s="116"/>
      <c r="H26" s="116"/>
      <c r="I26" s="116"/>
      <c r="J26" s="116"/>
      <c r="K26" s="116"/>
      <c r="L26" s="116"/>
      <c r="M26" s="117"/>
      <c r="N26" s="44"/>
      <c r="O26" s="23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3"/>
      <c r="BC26" s="23"/>
    </row>
    <row r="27" spans="1:55" ht="16.5" thickBot="1" x14ac:dyDescent="0.3">
      <c r="A27" s="23"/>
      <c r="B27" s="36"/>
      <c r="C27" s="41"/>
      <c r="D27" s="32"/>
      <c r="E27" s="32"/>
      <c r="F27" s="40"/>
      <c r="G27" s="40"/>
      <c r="H27" s="40"/>
      <c r="I27" s="40"/>
      <c r="J27" s="40"/>
      <c r="K27" s="40"/>
      <c r="L27" s="40"/>
      <c r="M27" s="45"/>
      <c r="N27" s="46"/>
      <c r="O27" s="23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3"/>
      <c r="BC27" s="23"/>
    </row>
    <row r="28" spans="1:55" ht="1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3"/>
      <c r="BC28" s="23"/>
    </row>
    <row r="29" spans="1:55" ht="15.75" customHeigh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3"/>
      <c r="BC29" s="23"/>
    </row>
    <row r="30" spans="1:55" ht="16.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3"/>
      <c r="BC30" s="23"/>
    </row>
    <row r="31" spans="1:5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3"/>
      <c r="BC31" s="23"/>
    </row>
    <row r="32" spans="1:55" ht="15.75" customHeight="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7"/>
      <c r="R32" s="27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3"/>
      <c r="BC32" s="23"/>
    </row>
    <row r="33" spans="1:55" ht="16.5" customHeigh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7"/>
      <c r="R33" s="27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3"/>
      <c r="BC33" s="23"/>
    </row>
    <row r="34" spans="1:55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7"/>
      <c r="R34" s="27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3"/>
      <c r="BC34" s="23"/>
    </row>
    <row r="35" spans="1:55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3"/>
      <c r="BC35" s="23"/>
    </row>
    <row r="36" spans="1:55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7"/>
      <c r="R36" s="27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3"/>
      <c r="BC36" s="23"/>
    </row>
    <row r="37" spans="1:55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3"/>
      <c r="BC37" s="23"/>
    </row>
    <row r="38" spans="1:55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3"/>
      <c r="BC38" s="23"/>
    </row>
    <row r="39" spans="1:55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3"/>
      <c r="BC39" s="23"/>
    </row>
    <row r="40" spans="1:55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3"/>
      <c r="BC40" s="23"/>
    </row>
    <row r="41" spans="1:55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3"/>
      <c r="BC41" s="23"/>
    </row>
    <row r="42" spans="1:55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3"/>
      <c r="BC42" s="23"/>
    </row>
    <row r="43" spans="1:55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3"/>
      <c r="BC43" s="23"/>
    </row>
    <row r="44" spans="1:55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3"/>
      <c r="BC44" s="23"/>
    </row>
    <row r="45" spans="1:55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3"/>
      <c r="BC45" s="23"/>
    </row>
    <row r="46" spans="1:55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3"/>
      <c r="BC46" s="23"/>
    </row>
    <row r="47" spans="1:55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3"/>
      <c r="BC47" s="23"/>
    </row>
    <row r="48" spans="1:55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3"/>
      <c r="BC48" s="23"/>
    </row>
    <row r="49" spans="1:55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3"/>
      <c r="BC49" s="23"/>
    </row>
    <row r="50" spans="1:55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3"/>
      <c r="BC50" s="23"/>
    </row>
    <row r="51" spans="1:55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3"/>
      <c r="BC51" s="23"/>
    </row>
    <row r="52" spans="1:55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3"/>
      <c r="BC52" s="23"/>
    </row>
    <row r="53" spans="1:55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3"/>
      <c r="BC53" s="23"/>
    </row>
    <row r="54" spans="1:55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3"/>
      <c r="BC54" s="23"/>
    </row>
    <row r="55" spans="1:55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3"/>
      <c r="BC55" s="23"/>
    </row>
    <row r="56" spans="1:55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3"/>
      <c r="BC56" s="23"/>
    </row>
    <row r="57" spans="1:55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3"/>
      <c r="BC57" s="23"/>
    </row>
    <row r="58" spans="1:55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3"/>
      <c r="BC58" s="23"/>
    </row>
    <row r="59" spans="1:55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3"/>
      <c r="BC59" s="23"/>
    </row>
    <row r="60" spans="1:55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3"/>
      <c r="BC60" s="23"/>
    </row>
    <row r="61" spans="1:55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3"/>
      <c r="BC61" s="23"/>
    </row>
    <row r="62" spans="1:55" x14ac:dyDescent="0.25">
      <c r="B62" s="28"/>
      <c r="C62" s="28"/>
      <c r="D62" s="28"/>
      <c r="E62" s="28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3"/>
      <c r="BC62" s="23"/>
    </row>
    <row r="63" spans="1:55" x14ac:dyDescent="0.25">
      <c r="B63" s="28"/>
      <c r="C63" s="28"/>
      <c r="D63" s="28"/>
      <c r="E63" s="28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3"/>
      <c r="BC63" s="23"/>
    </row>
    <row r="64" spans="1:55" x14ac:dyDescent="0.25">
      <c r="B64" s="28"/>
      <c r="C64" s="28"/>
      <c r="D64" s="28"/>
      <c r="E64" s="28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3"/>
      <c r="BC64" s="23"/>
    </row>
    <row r="65" spans="2:55" x14ac:dyDescent="0.25">
      <c r="B65" s="28"/>
      <c r="C65" s="28"/>
      <c r="D65" s="28"/>
      <c r="E65" s="28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3"/>
      <c r="BC65" s="23"/>
    </row>
    <row r="66" spans="2:55" x14ac:dyDescent="0.2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3"/>
      <c r="BC66" s="23"/>
    </row>
    <row r="67" spans="2:55" x14ac:dyDescent="0.2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3"/>
      <c r="BC67" s="23"/>
    </row>
    <row r="68" spans="2:55" x14ac:dyDescent="0.2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3"/>
      <c r="BC68" s="23"/>
    </row>
    <row r="69" spans="2:55" x14ac:dyDescent="0.2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3"/>
      <c r="BC69" s="23"/>
    </row>
    <row r="70" spans="2:55" x14ac:dyDescent="0.2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3"/>
      <c r="BC70" s="23"/>
    </row>
    <row r="71" spans="2:55" x14ac:dyDescent="0.2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</row>
    <row r="72" spans="2:55" x14ac:dyDescent="0.25">
      <c r="B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</row>
    <row r="73" spans="2:55" x14ac:dyDescent="0.25">
      <c r="B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</row>
    <row r="74" spans="2:55" x14ac:dyDescent="0.25">
      <c r="B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</row>
    <row r="75" spans="2:55" x14ac:dyDescent="0.25">
      <c r="B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</row>
  </sheetData>
  <sheetProtection algorithmName="SHA-512" hashValue="2z6FFUj9aKEevBLLyfxq3YLb6DHqxeoXpc3YjXpQ8CLLM/fKMY0TUwlAo1QhzNp0UArAKhrgTig1VrgrhGS1lw==" saltValue="xj2xK5JA+Ztfs7ls35hMjg==" spinCount="100000" sheet="1" objects="1" scenarios="1"/>
  <mergeCells count="27">
    <mergeCell ref="C13:E14"/>
    <mergeCell ref="G7:J7"/>
    <mergeCell ref="G9:J9"/>
    <mergeCell ref="D16:E16"/>
    <mergeCell ref="C15:C16"/>
    <mergeCell ref="G13:J14"/>
    <mergeCell ref="G3:J3"/>
    <mergeCell ref="G4:J4"/>
    <mergeCell ref="G5:J5"/>
    <mergeCell ref="G6:J6"/>
    <mergeCell ref="G10:J10"/>
    <mergeCell ref="G8:J8"/>
    <mergeCell ref="C24:D26"/>
    <mergeCell ref="D18:E18"/>
    <mergeCell ref="C19:C20"/>
    <mergeCell ref="D19:D20"/>
    <mergeCell ref="C21:C22"/>
    <mergeCell ref="D21:D22"/>
    <mergeCell ref="E21:E22"/>
    <mergeCell ref="E19:E20"/>
    <mergeCell ref="C23:D23"/>
    <mergeCell ref="E24:M26"/>
    <mergeCell ref="K13:M14"/>
    <mergeCell ref="K15:M15"/>
    <mergeCell ref="G15:J15"/>
    <mergeCell ref="C17:C18"/>
    <mergeCell ref="G11:J11"/>
  </mergeCells>
  <conditionalFormatting sqref="D21:D22">
    <cfRule type="cellIs" dxfId="1" priority="1" operator="lessThan">
      <formula>89.9999</formula>
    </cfRule>
    <cfRule type="cellIs" dxfId="0" priority="2" operator="greaterThan">
      <formula>89.99999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CalculadoraReFoRSSE</vt:lpstr>
      <vt:lpstr>04 abril 22 CEMEI 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Revisor</cp:lastModifiedBy>
  <cp:lastPrinted>2022-07-20T03:07:03Z</cp:lastPrinted>
  <dcterms:created xsi:type="dcterms:W3CDTF">2022-04-04T15:31:22Z</dcterms:created>
  <dcterms:modified xsi:type="dcterms:W3CDTF">2022-07-20T04:01:29Z</dcterms:modified>
</cp:coreProperties>
</file>