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\Documents\regianic\Educação Regiani\Mestrado\UNEB 2019\Orientação\Defesa\"/>
    </mc:Choice>
  </mc:AlternateContent>
  <bookViews>
    <workbookView xWindow="0" yWindow="0" windowWidth="20490" windowHeight="7755"/>
  </bookViews>
  <sheets>
    <sheet name="Descrição do Sistema" sheetId="15" r:id="rId1"/>
    <sheet name="Avaliação do ODA" sheetId="12" r:id="rId2"/>
    <sheet name="Análise do ODA" sheetId="14" r:id="rId3"/>
    <sheet name="Prática Docente" sheetId="16" r:id="rId4"/>
    <sheet name="Sala de Aula Invertida" sheetId="17" r:id="rId5"/>
    <sheet name="EsM + IpC" sheetId="18" r:id="rId6"/>
    <sheet name="Objeto de Aprendizagem" sheetId="19" r:id="rId7"/>
    <sheet name="REA" sheetId="20" r:id="rId8"/>
    <sheet name="Licenças Creative Commons" sheetId="21" r:id="rId9"/>
  </sheets>
  <definedNames>
    <definedName name="_xlnm.Print_Area" localSheetId="2">'Análise do ODA'!$A$1:$D$44</definedName>
    <definedName name="_xlnm.Print_Area" localSheetId="1">'Avaliação do ODA'!$A$1:$D$119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6" l="1"/>
  <c r="A1" i="21" l="1"/>
  <c r="B6" i="21"/>
  <c r="C6" i="21" s="1"/>
  <c r="B7" i="21"/>
  <c r="C7" i="21" s="1"/>
  <c r="B8" i="21"/>
  <c r="C8" i="21" s="1"/>
  <c r="B9" i="21"/>
  <c r="C9" i="21" s="1"/>
  <c r="B10" i="21"/>
  <c r="C10" i="21" s="1"/>
  <c r="B5" i="21"/>
  <c r="C5" i="21" s="1"/>
  <c r="B3" i="21"/>
  <c r="A2" i="21"/>
  <c r="A1" i="20"/>
  <c r="B6" i="20"/>
  <c r="C6" i="20" s="1"/>
  <c r="B7" i="20"/>
  <c r="C7" i="20" s="1"/>
  <c r="B8" i="20"/>
  <c r="C8" i="20" s="1"/>
  <c r="B9" i="20"/>
  <c r="C9" i="20" s="1"/>
  <c r="B10" i="20"/>
  <c r="C10" i="20" s="1"/>
  <c r="B5" i="20"/>
  <c r="C5" i="20" s="1"/>
  <c r="B3" i="20"/>
  <c r="A2" i="20"/>
  <c r="B82" i="19"/>
  <c r="C82" i="19" s="1"/>
  <c r="B83" i="19"/>
  <c r="C83" i="19" s="1"/>
  <c r="B84" i="19"/>
  <c r="C84" i="19" s="1"/>
  <c r="B85" i="19"/>
  <c r="C85" i="19" s="1"/>
  <c r="B86" i="19"/>
  <c r="C86" i="19" s="1"/>
  <c r="B87" i="19"/>
  <c r="C87" i="19" s="1"/>
  <c r="B88" i="19"/>
  <c r="C88" i="19" s="1"/>
  <c r="B89" i="19"/>
  <c r="C89" i="19" s="1"/>
  <c r="B90" i="19"/>
  <c r="C90" i="19" s="1"/>
  <c r="B91" i="19"/>
  <c r="C91" i="19" s="1"/>
  <c r="B92" i="19"/>
  <c r="C92" i="19" s="1"/>
  <c r="B93" i="19"/>
  <c r="C93" i="19" s="1"/>
  <c r="B94" i="19"/>
  <c r="C94" i="19" s="1"/>
  <c r="B95" i="19"/>
  <c r="C95" i="19" s="1"/>
  <c r="B96" i="19"/>
  <c r="C96" i="19" s="1"/>
  <c r="B97" i="19"/>
  <c r="C97" i="19" s="1"/>
  <c r="B98" i="19"/>
  <c r="C98" i="19" s="1"/>
  <c r="B99" i="19"/>
  <c r="C99" i="19" s="1"/>
  <c r="B100" i="19"/>
  <c r="C100" i="19" s="1"/>
  <c r="B101" i="19"/>
  <c r="C101" i="19" s="1"/>
  <c r="B102" i="19"/>
  <c r="C102" i="19" s="1"/>
  <c r="B103" i="19"/>
  <c r="C103" i="19" s="1"/>
  <c r="B104" i="19"/>
  <c r="C104" i="19" s="1"/>
  <c r="B105" i="19"/>
  <c r="C105" i="19" s="1"/>
  <c r="B106" i="19"/>
  <c r="C106" i="19" s="1"/>
  <c r="B107" i="19"/>
  <c r="C107" i="19" s="1"/>
  <c r="B108" i="19"/>
  <c r="C108" i="19" s="1"/>
  <c r="B109" i="19"/>
  <c r="C109" i="19" s="1"/>
  <c r="B110" i="19"/>
  <c r="C110" i="19" s="1"/>
  <c r="B111" i="19"/>
  <c r="C111" i="19" s="1"/>
  <c r="B112" i="19"/>
  <c r="C112" i="19" s="1"/>
  <c r="B113" i="19"/>
  <c r="C113" i="19" s="1"/>
  <c r="B114" i="19"/>
  <c r="C114" i="19" s="1"/>
  <c r="B115" i="19"/>
  <c r="C115" i="19" s="1"/>
  <c r="B116" i="19"/>
  <c r="C116" i="19" s="1"/>
  <c r="B117" i="19"/>
  <c r="C117" i="19" s="1"/>
  <c r="B118" i="19"/>
  <c r="C118" i="19" s="1"/>
  <c r="B119" i="19"/>
  <c r="C119" i="19" s="1"/>
  <c r="B120" i="19"/>
  <c r="C120" i="19" s="1"/>
  <c r="B121" i="19"/>
  <c r="C121" i="19" s="1"/>
  <c r="B122" i="19"/>
  <c r="C122" i="19" s="1"/>
  <c r="B123" i="19"/>
  <c r="C123" i="19" s="1"/>
  <c r="B81" i="19"/>
  <c r="C81" i="19" s="1"/>
  <c r="A78" i="19"/>
  <c r="A77" i="19"/>
  <c r="A38" i="19"/>
  <c r="B43" i="19"/>
  <c r="C43" i="19" s="1"/>
  <c r="B44" i="19"/>
  <c r="C44" i="19" s="1"/>
  <c r="B45" i="19"/>
  <c r="C45" i="19" s="1"/>
  <c r="B46" i="19"/>
  <c r="C46" i="19" s="1"/>
  <c r="B47" i="19"/>
  <c r="C47" i="19" s="1"/>
  <c r="B42" i="19"/>
  <c r="C42" i="19" s="1"/>
  <c r="B40" i="19"/>
  <c r="A39" i="19"/>
  <c r="A1" i="19"/>
  <c r="B6" i="19"/>
  <c r="C6" i="19" s="1"/>
  <c r="B7" i="19"/>
  <c r="C7" i="19" s="1"/>
  <c r="B8" i="19"/>
  <c r="C8" i="19" s="1"/>
  <c r="B5" i="19"/>
  <c r="C5" i="19" s="1"/>
  <c r="B3" i="19"/>
  <c r="A2" i="19"/>
  <c r="A1" i="18"/>
  <c r="B5" i="18"/>
  <c r="C5" i="18" s="1"/>
  <c r="B6" i="18"/>
  <c r="C6" i="18" s="1"/>
  <c r="B7" i="18"/>
  <c r="C7" i="18" s="1"/>
  <c r="B8" i="18"/>
  <c r="C8" i="18" s="1"/>
  <c r="B9" i="18"/>
  <c r="C9" i="18" s="1"/>
  <c r="B10" i="18"/>
  <c r="C10" i="18" s="1"/>
  <c r="B11" i="18"/>
  <c r="C11" i="18" s="1"/>
  <c r="B12" i="18"/>
  <c r="C12" i="18" s="1"/>
  <c r="B13" i="18"/>
  <c r="C13" i="18" s="1"/>
  <c r="B14" i="18"/>
  <c r="C14" i="18" s="1"/>
  <c r="B15" i="18"/>
  <c r="C15" i="18" s="1"/>
  <c r="B16" i="18"/>
  <c r="C16" i="18" s="1"/>
  <c r="B17" i="18"/>
  <c r="C17" i="18" s="1"/>
  <c r="B18" i="18"/>
  <c r="C18" i="18" s="1"/>
  <c r="B19" i="18"/>
  <c r="C19" i="18" s="1"/>
  <c r="B3" i="18"/>
  <c r="A2" i="18"/>
  <c r="A1" i="17"/>
  <c r="B6" i="17"/>
  <c r="C6" i="17" s="1"/>
  <c r="B7" i="17"/>
  <c r="C7" i="17" s="1"/>
  <c r="B8" i="17"/>
  <c r="C8" i="17" s="1"/>
  <c r="B9" i="17"/>
  <c r="C9" i="17" s="1"/>
  <c r="B10" i="17"/>
  <c r="C10" i="17" s="1"/>
  <c r="B11" i="17"/>
  <c r="C11" i="17" s="1"/>
  <c r="B12" i="17"/>
  <c r="C12" i="17" s="1"/>
  <c r="B13" i="17"/>
  <c r="C13" i="17" s="1"/>
  <c r="B14" i="17"/>
  <c r="C14" i="17" s="1"/>
  <c r="B15" i="17"/>
  <c r="C15" i="17" s="1"/>
  <c r="B16" i="17"/>
  <c r="C16" i="17" s="1"/>
  <c r="B17" i="17"/>
  <c r="C17" i="17" s="1"/>
  <c r="B5" i="17"/>
  <c r="C5" i="17" s="1"/>
  <c r="B3" i="17"/>
  <c r="A2" i="17"/>
  <c r="B11" i="21" l="1"/>
  <c r="C14" i="21" s="1"/>
  <c r="B11" i="20"/>
  <c r="C14" i="20" s="1"/>
  <c r="B124" i="19"/>
  <c r="B127" i="19" s="1"/>
  <c r="B9" i="19"/>
  <c r="C12" i="19" s="1"/>
  <c r="B48" i="19"/>
  <c r="C51" i="19" s="1"/>
  <c r="B20" i="18"/>
  <c r="C23" i="18" s="1"/>
  <c r="B18" i="17"/>
  <c r="C21" i="17" s="1"/>
  <c r="B6" i="16"/>
  <c r="C6" i="16" s="1"/>
  <c r="B7" i="16"/>
  <c r="C7" i="16" s="1"/>
  <c r="B8" i="16"/>
  <c r="C8" i="16" s="1"/>
  <c r="B9" i="16"/>
  <c r="C9" i="16" s="1"/>
  <c r="B10" i="16"/>
  <c r="C10" i="16" s="1"/>
  <c r="B11" i="16"/>
  <c r="C11" i="16" s="1"/>
  <c r="B12" i="16"/>
  <c r="C12" i="16" s="1"/>
  <c r="B13" i="16"/>
  <c r="C13" i="16" s="1"/>
  <c r="B14" i="16"/>
  <c r="C14" i="16" s="1"/>
  <c r="B15" i="16"/>
  <c r="C15" i="16" s="1"/>
  <c r="B16" i="16"/>
  <c r="C16" i="16" s="1"/>
  <c r="B5" i="16"/>
  <c r="C5" i="16" s="1"/>
  <c r="B3" i="16"/>
  <c r="A2" i="16"/>
  <c r="B13" i="21" l="1"/>
  <c r="C13" i="21" s="1"/>
  <c r="B14" i="21"/>
  <c r="B14" i="20"/>
  <c r="B13" i="20"/>
  <c r="C13" i="20" s="1"/>
  <c r="C127" i="19"/>
  <c r="B126" i="19"/>
  <c r="C126" i="19" s="1"/>
  <c r="B11" i="19"/>
  <c r="C11" i="19" s="1"/>
  <c r="B50" i="19"/>
  <c r="C50" i="19" s="1"/>
  <c r="B51" i="19"/>
  <c r="B12" i="19"/>
  <c r="B22" i="18"/>
  <c r="C22" i="18" s="1"/>
  <c r="B23" i="18"/>
  <c r="B21" i="17"/>
  <c r="B20" i="17"/>
  <c r="C20" i="17" s="1"/>
  <c r="B17" i="16"/>
  <c r="C20" i="16" s="1"/>
  <c r="B3" i="14"/>
  <c r="B79" i="19" s="1"/>
  <c r="A2" i="14"/>
  <c r="B12" i="14"/>
  <c r="C12" i="14" s="1"/>
  <c r="D12" i="14" s="1"/>
  <c r="B11" i="14"/>
  <c r="C11" i="14" s="1"/>
  <c r="D11" i="14" s="1"/>
  <c r="B10" i="14"/>
  <c r="C10" i="14" s="1"/>
  <c r="D10" i="14" s="1"/>
  <c r="B9" i="14"/>
  <c r="C9" i="14" s="1"/>
  <c r="D9" i="14" s="1"/>
  <c r="B8" i="14"/>
  <c r="C8" i="14" s="1"/>
  <c r="D8" i="14" s="1"/>
  <c r="B7" i="14"/>
  <c r="C7" i="14" s="1"/>
  <c r="D7" i="14" s="1"/>
  <c r="B6" i="14"/>
  <c r="C6" i="14" s="1"/>
  <c r="D6" i="14" s="1"/>
  <c r="B5" i="14"/>
  <c r="C5" i="14" s="1"/>
  <c r="D5" i="14" s="1"/>
  <c r="B20" i="16" l="1"/>
  <c r="B19" i="16"/>
  <c r="C19" i="16" s="1"/>
</calcChain>
</file>

<file path=xl/sharedStrings.xml><?xml version="1.0" encoding="utf-8"?>
<sst xmlns="http://schemas.openxmlformats.org/spreadsheetml/2006/main" count="498" uniqueCount="275">
  <si>
    <t>Elementos analíticos</t>
  </si>
  <si>
    <t>Elementos de observação</t>
  </si>
  <si>
    <t xml:space="preserve">Categoria </t>
  </si>
  <si>
    <t>Objeto 1</t>
  </si>
  <si>
    <t>Acesso aos REA</t>
  </si>
  <si>
    <t>Reusar</t>
  </si>
  <si>
    <t>Revisar</t>
  </si>
  <si>
    <t>Reter</t>
  </si>
  <si>
    <t>Recombinar</t>
  </si>
  <si>
    <t>Atribuição CC-BY</t>
  </si>
  <si>
    <t>Atribuição CC-BY-SA</t>
  </si>
  <si>
    <t>Atribuição CC-BY-NC</t>
  </si>
  <si>
    <t>Atribuição CC-BY-NC-SA</t>
  </si>
  <si>
    <t>Atribuição CC-BY-ND</t>
  </si>
  <si>
    <t>Atribuição CC-BY-NC-ND</t>
  </si>
  <si>
    <t>Colaboração docente</t>
  </si>
  <si>
    <t>Aplicação</t>
  </si>
  <si>
    <t>Interatividade</t>
  </si>
  <si>
    <t>Autonomia</t>
  </si>
  <si>
    <t>Cooperação</t>
  </si>
  <si>
    <t>Disponibilidade</t>
  </si>
  <si>
    <t>Acessibilidade</t>
  </si>
  <si>
    <t>Metadados</t>
  </si>
  <si>
    <t>Usabilidade</t>
  </si>
  <si>
    <t>Granularidade</t>
  </si>
  <si>
    <t>Reusabilidade</t>
  </si>
  <si>
    <t>Resultado de um processo físico por meio do qual pode-se registrar fragmentos da realidade visual a partir da captura da luz. Aplica-se de formas variadas no processo de educação.</t>
  </si>
  <si>
    <t>Conhecida por exagerar certos aspectos da pessoa, fato ou situação representada.</t>
  </si>
  <si>
    <t>É uma ilustração gráfica que satiriza situações, acontecimentos, pessoas ou até mesmo ideias.</t>
  </si>
  <si>
    <t>Tipo de desenho que se utiliza dos mesmos exageros da charge, no entanto, difere-se essencialmente por uma característica principal: é atemporal e universal, pois trata de questões mais humanísticas sem necessária ligação com os fatos do presente.</t>
  </si>
  <si>
    <t>É uma forma de comunicação que une textos e imagens, com narrativas.</t>
  </si>
  <si>
    <t>É um desenho usado para divertir, explicar, ampliar informações, detalhar, entre outras situações.</t>
  </si>
  <si>
    <t>É a reprodução física ou digital de objetos em três dimensões, porém em escala menor ou de forma virtual.</t>
  </si>
  <si>
    <t>É a representação fiel, em escala e linguagem específica (normatização e geometria descritiva), de projetos de produtos, arquitetônicos, entre outros.</t>
  </si>
  <si>
    <t>Retrata percepções críticas construtivas acerca de trabalhos e tarefas realizados por alunos, desenvolvidos pelo professor ou por pares, visando alternativas.</t>
  </si>
  <si>
    <t>Contempla a realização de um jogo de perguntas e respostas, conduzida por um moderador, que busca extrair as informações e pontos de vista de quem é entrevistado sobre determinado tema.</t>
  </si>
  <si>
    <t>Apoia-se em fatos que devem ser pesquisados e escritos para posterior difusão na sociedade.</t>
  </si>
  <si>
    <t>Imagens são desenhadas à mão e digitalizadas para o computador.</t>
  </si>
  <si>
    <t>Objetos, modelos ou imagens são criados e pequenos movimentos são feitos com a mão, e os modelos são fotografados individualmente.</t>
  </si>
  <si>
    <t>Imagens são criadas digitalmente e manipuladas pelo computador.</t>
  </si>
  <si>
    <t xml:space="preserve">OA - Perspectivas pedagógicas </t>
  </si>
  <si>
    <t xml:space="preserve">OA - Perspectivas técnicas </t>
  </si>
  <si>
    <t>OA - Aplicação pedagógica</t>
  </si>
  <si>
    <t>REA</t>
  </si>
  <si>
    <r>
      <t xml:space="preserve">Descrição do manuseio de ferramentas ou </t>
    </r>
    <r>
      <rPr>
        <i/>
        <sz val="11"/>
        <color rgb="FF000000"/>
        <rFont val="Arial"/>
        <family val="2"/>
        <scheme val="major"/>
      </rPr>
      <t>softwares</t>
    </r>
    <r>
      <rPr>
        <sz val="11"/>
        <color rgb="FF000000"/>
        <rFont val="Arial"/>
        <family val="2"/>
        <scheme val="major"/>
      </rPr>
      <t>; e demais situações.</t>
    </r>
  </si>
  <si>
    <t>Recomendações; entre outros.</t>
  </si>
  <si>
    <t>Descreve fatos e acontecimentos, bem como a análise de temas específicos e relevantes para um determinado público;</t>
  </si>
  <si>
    <t>Podem abordar temas como questões ecológicas, políticas e históricas.</t>
  </si>
  <si>
    <t>Relaciona-se ao desenvolvimento de habilidades comunicacionais, como: o ato de falar em público, expressar-se em outros idiomas; e de competências interpessoais, como: atendimento ao público e práticas de negociação.</t>
  </si>
  <si>
    <t>Acesso a outros textos de maneira instantânea.</t>
  </si>
  <si>
    <r>
      <t xml:space="preserve">É um texto linear, pois não direciona para outros textos imediatamente, exceto se tiver </t>
    </r>
    <r>
      <rPr>
        <i/>
        <sz val="11"/>
        <color rgb="FF000000"/>
        <rFont val="Arial"/>
        <family val="2"/>
        <scheme val="major"/>
      </rPr>
      <t>links</t>
    </r>
    <r>
      <rPr>
        <sz val="11"/>
        <color rgb="FF000000"/>
        <rFont val="Arial"/>
        <family val="2"/>
        <scheme val="major"/>
      </rPr>
      <t>.</t>
    </r>
  </si>
  <si>
    <r>
      <t>Geralmente, não têm</t>
    </r>
    <r>
      <rPr>
        <i/>
        <sz val="11"/>
        <color rgb="FF000000"/>
        <rFont val="Arial"/>
        <family val="2"/>
        <scheme val="major"/>
      </rPr>
      <t xml:space="preserve"> links</t>
    </r>
    <r>
      <rPr>
        <sz val="11"/>
        <color rgb="FF000000"/>
        <rFont val="Arial"/>
        <family val="2"/>
        <scheme val="major"/>
      </rPr>
      <t xml:space="preserve"> em seu texto.</t>
    </r>
  </si>
  <si>
    <t>NA</t>
  </si>
  <si>
    <t>Metodologias ativas - EsM + IpC</t>
  </si>
  <si>
    <t>Processo ativo</t>
  </si>
  <si>
    <t>Otimização de tempo</t>
  </si>
  <si>
    <t>Assimilação do conteúdo</t>
  </si>
  <si>
    <t>Estudo prévio</t>
  </si>
  <si>
    <t>Autonomia para estudo</t>
  </si>
  <si>
    <t>Motiva e desperta o interesse</t>
  </si>
  <si>
    <t>Capacidade de observação</t>
  </si>
  <si>
    <t>Aproximação da realidade</t>
  </si>
  <si>
    <t>Fixação da aprendizagem</t>
  </si>
  <si>
    <t>Prática social e vivência comunitária</t>
  </si>
  <si>
    <t>Autonomia do aluno</t>
  </si>
  <si>
    <t>Saberes experienciais e curriculares</t>
  </si>
  <si>
    <t>Articulação dos assuntos</t>
  </si>
  <si>
    <t>Aprendizado transcende sala de aula</t>
  </si>
  <si>
    <r>
      <rPr>
        <i/>
        <sz val="11"/>
        <color rgb="FF000000"/>
        <rFont val="Arial"/>
        <family val="2"/>
        <scheme val="major"/>
      </rPr>
      <t xml:space="preserve">Feedback </t>
    </r>
    <r>
      <rPr>
        <sz val="11"/>
        <color rgb="FF000000"/>
        <rFont val="Arial"/>
        <family val="2"/>
        <scheme val="major"/>
      </rPr>
      <t>imediato</t>
    </r>
  </si>
  <si>
    <t>Mediação docente</t>
  </si>
  <si>
    <t>Diagnóstico prévio</t>
  </si>
  <si>
    <t>Desenvolvimento aulas expositivas</t>
  </si>
  <si>
    <t>Personalização da educação</t>
  </si>
  <si>
    <t>Divisão da aula</t>
  </si>
  <si>
    <t>Aula interativa</t>
  </si>
  <si>
    <t>Colaboração</t>
  </si>
  <si>
    <t>Resolução de atividades</t>
  </si>
  <si>
    <t>Avaliação do desempenho</t>
  </si>
  <si>
    <t>Acesso à AVA</t>
  </si>
  <si>
    <t>Meio para respostas</t>
  </si>
  <si>
    <t>Aprendizagem no ritmo do aluno</t>
  </si>
  <si>
    <t>Flexibilidade, interação e reforço dos assuntos</t>
  </si>
  <si>
    <t>Limite de alunos</t>
  </si>
  <si>
    <t xml:space="preserve">Acesso à internet </t>
  </si>
  <si>
    <t>Relação professor-aluno</t>
  </si>
  <si>
    <t>Planejamento da aula</t>
  </si>
  <si>
    <t>Esclarecimento de dúvidas</t>
  </si>
  <si>
    <t>Recurso computacional</t>
  </si>
  <si>
    <t>Objeto com linguagem apropriada ao público-alvo.</t>
  </si>
  <si>
    <t>Requer cuidados e planejamento para atender às expectativas e antecipar principais dúvidas e dificuldades, uma vez que o diálogo e a interação é substituído por um caminho de mão única estabelecido pelo roteiro do vídeo.</t>
  </si>
  <si>
    <t>Articulação das atividades escolares com o contexto social</t>
  </si>
  <si>
    <t>Material didático de base e complementar</t>
  </si>
  <si>
    <t>Conteúdo estruturado e alinhado com o currículo</t>
  </si>
  <si>
    <t xml:space="preserve">Articula aspectos humanos, físicos e metodológicos para construção conhecimento </t>
  </si>
  <si>
    <t>Hipertexto</t>
  </si>
  <si>
    <t>Vídeo</t>
  </si>
  <si>
    <t>Gradação</t>
  </si>
  <si>
    <r>
      <t xml:space="preserve">Licenças </t>
    </r>
    <r>
      <rPr>
        <i/>
        <sz val="11"/>
        <color rgb="FF000000"/>
        <rFont val="Arial"/>
        <family val="2"/>
        <scheme val="major"/>
      </rPr>
      <t>Creative Commons</t>
    </r>
  </si>
  <si>
    <t>Categoria</t>
  </si>
  <si>
    <t>Fator de Convergênbcia (%)</t>
  </si>
  <si>
    <t>Licenças Creative Commons</t>
  </si>
  <si>
    <t>Opções de Gradação</t>
  </si>
  <si>
    <t>Tipo</t>
  </si>
  <si>
    <t>Listagem de Tipos</t>
  </si>
  <si>
    <t>Imagem</t>
  </si>
  <si>
    <t>Animação</t>
  </si>
  <si>
    <t>Textos Digitais</t>
  </si>
  <si>
    <t>Áudio</t>
  </si>
  <si>
    <t>Apresentações Estáticas</t>
  </si>
  <si>
    <t>Análise</t>
  </si>
  <si>
    <t>Elementos Analíticos</t>
  </si>
  <si>
    <t>Média de gradação</t>
  </si>
  <si>
    <t xml:space="preserve">Os elementos analíticos apresentam um fator de convergência abaixo da expectativa da categoria analisada. </t>
  </si>
  <si>
    <t xml:space="preserve">Os elementos analíticos apresentam um fator de convergência dentro da expectativa da categoria analisada. </t>
  </si>
  <si>
    <t>Fator de convergência com a média</t>
  </si>
  <si>
    <t>Qualidade da convergência</t>
  </si>
  <si>
    <t>Fator de Convergência (%)</t>
  </si>
  <si>
    <t xml:space="preserve">Os elementos analíticos apresentam ótimo fator de convergência da categoria analisada. </t>
  </si>
  <si>
    <t>Ausência</t>
  </si>
  <si>
    <t xml:space="preserve">Pouca presença </t>
  </si>
  <si>
    <t>Presença parcial</t>
  </si>
  <si>
    <t>Presença total</t>
  </si>
  <si>
    <t>Não se aplica</t>
  </si>
  <si>
    <t>Imagem: Fotografia</t>
  </si>
  <si>
    <t>Imagem: Caricatura</t>
  </si>
  <si>
    <t>Imagem: Charge</t>
  </si>
  <si>
    <t>Imagem: Cartum</t>
  </si>
  <si>
    <t>Imagem: História em quadrinhos (HQ)</t>
  </si>
  <si>
    <t>Imagem: Ilustração</t>
  </si>
  <si>
    <t>Imagem: Modelagem 3D</t>
  </si>
  <si>
    <t>Imagem: Desenho técnico</t>
  </si>
  <si>
    <t>Áudio: Informação sobre conteúdo</t>
  </si>
  <si>
    <t>Áudio: Síntese da disciplina</t>
  </si>
  <si>
    <t>Áudio: Resumo de obras</t>
  </si>
  <si>
    <t>Áudio: Exposição conceitual</t>
  </si>
  <si>
    <r>
      <t xml:space="preserve">Áudio: Descrição de ferramentas ou </t>
    </r>
    <r>
      <rPr>
        <i/>
        <sz val="11"/>
        <color rgb="FF000000"/>
        <rFont val="Arial"/>
        <family val="2"/>
        <scheme val="major"/>
      </rPr>
      <t>softwares</t>
    </r>
  </si>
  <si>
    <t>Áudio: Percepção crítica de trabalhos</t>
  </si>
  <si>
    <t>Áudio: Orientação de práticas</t>
  </si>
  <si>
    <t>Áudio: Estudo direcionado</t>
  </si>
  <si>
    <t>Áudio: Recomendação</t>
  </si>
  <si>
    <t>Videoaula: Atuação de professor</t>
  </si>
  <si>
    <t>Videoaula: Roteirização</t>
  </si>
  <si>
    <t>Vídeo: Entrevistas e debates</t>
  </si>
  <si>
    <t>Vídeo: Noticiários</t>
  </si>
  <si>
    <t>Vídeo: Descrição de fatos e acontecimentos</t>
  </si>
  <si>
    <t>Vídeo: Documentários</t>
  </si>
  <si>
    <t>Vídeo: Desenvolvimento habilidades psicomotoras</t>
  </si>
  <si>
    <t>Vídeo: Desenvolvimento habilidades comunicacionais e interpessoais</t>
  </si>
  <si>
    <t>Animação: Imagens desenhadas à mão e digitalizadas para computador</t>
  </si>
  <si>
    <t>Animação: Imagens fotografadas</t>
  </si>
  <si>
    <t>Animação: Imagens digitais manipuladas pelo computador</t>
  </si>
  <si>
    <t>Hipertexto: Estrutura em rede</t>
  </si>
  <si>
    <t>Hipertexto: Estrutura em nós</t>
  </si>
  <si>
    <t>Hipertexto: Acesso a outros hipertextos</t>
  </si>
  <si>
    <t>Hipertexto: Escrita e leitura não linear</t>
  </si>
  <si>
    <t>Hipertexto: Autoria compartilhada</t>
  </si>
  <si>
    <t>Hipertexto: Acesso instantâneo a outros textos</t>
  </si>
  <si>
    <t>Textos digitais: Possibilita edição</t>
  </si>
  <si>
    <t xml:space="preserve">Textos digitais: Disponível na internet </t>
  </si>
  <si>
    <t>Textos digitais: Diferentes formatações</t>
  </si>
  <si>
    <t>Textos digitais: Texto linear</t>
  </si>
  <si>
    <t>Textos digitais: Formato de livro digital</t>
  </si>
  <si>
    <r>
      <t>Textos digitais: Texto sem</t>
    </r>
    <r>
      <rPr>
        <i/>
        <sz val="11"/>
        <color rgb="FF000000"/>
        <rFont val="Arial"/>
        <family val="2"/>
        <scheme val="major"/>
      </rPr>
      <t xml:space="preserve"> links</t>
    </r>
  </si>
  <si>
    <t>Apresentações estáticas: Subsidia exposição de ideias</t>
  </si>
  <si>
    <t>Apresentações estáticas: Reunião textos escritos e mídias</t>
  </si>
  <si>
    <t>Apresentações estáticas: Linguagem apropriada</t>
  </si>
  <si>
    <t>Apresentação</t>
  </si>
  <si>
    <t>Quadro Analítico do Objeto Digital de Aprendizagem</t>
  </si>
  <si>
    <t>Metodologias ativas - Sala de Aula Invertida</t>
  </si>
  <si>
    <t>Prática Docente: atividades formativas</t>
  </si>
  <si>
    <t xml:space="preserve">OA - Perspectivas Pedagógicas </t>
  </si>
  <si>
    <t xml:space="preserve">OA - Perspectivas Técnicas </t>
  </si>
  <si>
    <t>OA - Aplicação Pedagógica</t>
  </si>
  <si>
    <t>Objetivo geral</t>
  </si>
  <si>
    <t>Objetivos específicos</t>
  </si>
  <si>
    <t>Descrição do ODA</t>
  </si>
  <si>
    <t>Tipos de ODA para análise</t>
  </si>
  <si>
    <t>Média de Gradação dos Elementos de Observação</t>
  </si>
  <si>
    <t xml:space="preserve">Orientações </t>
  </si>
  <si>
    <t xml:space="preserve">Instruções para utilização </t>
  </si>
  <si>
    <r>
      <rPr>
        <b/>
        <sz val="12"/>
        <rFont val="Arial"/>
        <family val="2"/>
      </rPr>
      <t>Na aba</t>
    </r>
    <r>
      <rPr>
        <b/>
        <sz val="12"/>
        <color theme="4" tint="-0.249977111117893"/>
        <rFont val="Arial"/>
        <family val="2"/>
      </rPr>
      <t xml:space="preserve"> Avaliação do OA</t>
    </r>
    <r>
      <rPr>
        <b/>
        <sz val="12"/>
        <rFont val="Arial"/>
        <family val="2"/>
      </rPr>
      <t>:</t>
    </r>
    <r>
      <rPr>
        <sz val="12"/>
        <color rgb="FF000000"/>
        <rFont val="Arial"/>
        <family val="2"/>
      </rPr>
      <t xml:space="preserve">
* Escreva a descrição do ODA;
* Defina o tipo do ODA;
* Atribua a gradação 0, 1, 2 ou 3 por elemento analítico descrito, considerando a categoria relacionada.
</t>
    </r>
  </si>
  <si>
    <t xml:space="preserve">Analisar ODA a partir de aspectos pedagógicos, metodológicos e técnicos;
Identificar aspectos pedagógicos, metodológicos e técnicos que apresentam lacunas ou potencialidades nos ODA;
Reconhecer os elementos analíticos que convergem com o ODA.
</t>
  </si>
  <si>
    <t>Cognição</t>
  </si>
  <si>
    <t>Subsidiar a comunidade docente quanto à análise de ODA a partir de aspectos pedagógicos, metodológicos e técnicos.</t>
  </si>
  <si>
    <t>Acesso a AVA</t>
  </si>
  <si>
    <r>
      <t>* Imagem
* Áudio
* Vídeo
* Animação
* Hipertexto
* Textos digitais
* Apresentações estáticas (</t>
    </r>
    <r>
      <rPr>
        <i/>
        <sz val="12"/>
        <color rgb="FF000000"/>
        <rFont val="Arial"/>
        <family val="2"/>
      </rPr>
      <t>slides</t>
    </r>
    <r>
      <rPr>
        <sz val="12"/>
        <color rgb="FF000000"/>
        <rFont val="Arial"/>
        <family val="2"/>
      </rPr>
      <t>)</t>
    </r>
  </si>
  <si>
    <t xml:space="preserve">Articula aspectos humanos, físicos e metodológicos para construção do conhecimento </t>
  </si>
  <si>
    <t xml:space="preserve">O ODA articula um conjunto de aspectos (humanos, físicos e metodológicos) necessários para a construção do conhecimento e desenvolvimento do ser humano por meio do aprendizado. Relação entre a tecnologia, a comunicação e a aprendizagem no processo de educação. </t>
  </si>
  <si>
    <t>O ODA apresenta conteúdos estruturados de modo organizado e alinhados com o currículo.</t>
  </si>
  <si>
    <t xml:space="preserve">O ODA evidencia, em sua estrutura, articulação das atividades escolares e a problemática do contexto social. </t>
  </si>
  <si>
    <t>O ODA é definido dentro do material didático de base.</t>
  </si>
  <si>
    <t>O ODA motiva e desperta o interesse dos alunos.</t>
  </si>
  <si>
    <t>O ODA favorece o desenvolvimento da capacidade de observação.</t>
  </si>
  <si>
    <t>O ODA aproxima o aluno da realidade.</t>
  </si>
  <si>
    <t>O ODA permite a fixação da aprendizagem.</t>
  </si>
  <si>
    <t>O ODA potencializa a prática social e a vivência comunitária.</t>
  </si>
  <si>
    <t>O ODA propicia condições para a autonomia do aluno.</t>
  </si>
  <si>
    <t>O ODA articula saberes experienciais com saberes dos componentes curriculares.</t>
  </si>
  <si>
    <t xml:space="preserve">O ODA articula assuntos estudados com os objetivos, os métodos e as atividades desenvolvidas. </t>
  </si>
  <si>
    <t>Metodologias Ativas - Sala de aula Invertida</t>
  </si>
  <si>
    <t>Aprendizado transcende a sala de aula</t>
  </si>
  <si>
    <t>O ODA propicia condições para que os alunos estudem os assuntos previamente.</t>
  </si>
  <si>
    <t>O ODA propicia aprendizado que transcende a sala de aula.</t>
  </si>
  <si>
    <r>
      <t>O ODA propicia</t>
    </r>
    <r>
      <rPr>
        <i/>
        <sz val="11"/>
        <color rgb="FF000000"/>
        <rFont val="Arial"/>
        <family val="2"/>
        <scheme val="major"/>
      </rPr>
      <t xml:space="preserve"> feedback</t>
    </r>
    <r>
      <rPr>
        <sz val="11"/>
        <color rgb="FF000000"/>
        <rFont val="Arial"/>
        <family val="2"/>
        <scheme val="major"/>
      </rPr>
      <t xml:space="preserve"> imediato.</t>
    </r>
  </si>
  <si>
    <t>O ODA requer mediação do docente.</t>
  </si>
  <si>
    <t>O ODA permite autonomia para o estudo do discente.</t>
  </si>
  <si>
    <t>O ODA requer recurso computacional para sua utilização.</t>
  </si>
  <si>
    <t xml:space="preserve">O ODA requer acesso à internet. </t>
  </si>
  <si>
    <t>O ODA requer acesso a ambiente virtual de aprendizagem.</t>
  </si>
  <si>
    <t>O ODA propicia condições para os alunos realizarem em casa o que habitualmente era feito em sala de aula, e para realizar em sala o que era feito em casa, otimizando o tempo de aprendizagem.</t>
  </si>
  <si>
    <t>O ODA propicia condições para os alunos exercerem o processo ativo.</t>
  </si>
  <si>
    <t>O ODA propicia que a relação professor-aluno seja mais proveitosa, para discussão e aplicação em equipe.</t>
  </si>
  <si>
    <t>O ODA propicia mais tempo em sala de aula para esclarecer dúvidas e exercitar, para otimização de tempo.</t>
  </si>
  <si>
    <t xml:space="preserve">O ODA possibilita assimilação do conteúdo. </t>
  </si>
  <si>
    <t>O ODA permite avaliação do nível de desempenho por grupo.</t>
  </si>
  <si>
    <r>
      <t xml:space="preserve">O ODA requer folhas de respostas, </t>
    </r>
    <r>
      <rPr>
        <i/>
        <sz val="11"/>
        <color rgb="FF000000"/>
        <rFont val="Arial"/>
        <family val="2"/>
        <scheme val="major"/>
      </rPr>
      <t>clickers</t>
    </r>
    <r>
      <rPr>
        <sz val="11"/>
        <color rgb="FF000000"/>
        <rFont val="Arial"/>
        <family val="2"/>
        <scheme val="major"/>
      </rPr>
      <t xml:space="preserve"> ou </t>
    </r>
    <r>
      <rPr>
        <i/>
        <sz val="11"/>
        <color rgb="FF000000"/>
        <rFont val="Arial"/>
        <family val="2"/>
        <scheme val="major"/>
      </rPr>
      <t>flashcards</t>
    </r>
    <r>
      <rPr>
        <sz val="11"/>
        <color rgb="FF000000"/>
        <rFont val="Arial"/>
        <family val="2"/>
        <scheme val="major"/>
      </rPr>
      <t>.</t>
    </r>
  </si>
  <si>
    <t>O ODA permite condições para os alunos acessarem materiais planejados e disponibilizados pelo professor, para estudar previamente o assunto da aula por meio de leitura e realização de atividades prévias ao encontro presencial, para que na aula o professor apresente breves exposições orais acerca das dúvidas existentes e aplique questões conceituais, para os alunos discutirem entre si.</t>
  </si>
  <si>
    <t>O ODA propicia: aumento da flexibilidade do ensino; discussão em equipe; reforço de assuntos ainda frágeis para os alunos.</t>
  </si>
  <si>
    <t>O ODA limita o número de alunos.</t>
  </si>
  <si>
    <t>O ODA propicia aprendizagem no ritmo do aluno.</t>
  </si>
  <si>
    <t>O ODA permite mais tempo em sala de aula para esclarecer dúvidas.</t>
  </si>
  <si>
    <t>O ODA possibilita planejamento da aula a partir das necessidades dos alunos.</t>
  </si>
  <si>
    <t>O ODA possibilita resolução de atividades de modo individual e em equipe.</t>
  </si>
  <si>
    <t>O ODA propicia colaboração.</t>
  </si>
  <si>
    <t>O ODA possibilita o desenvolvimento de aula teórica com interação.</t>
  </si>
  <si>
    <t>O ODA permite a divisão da aula em etapas.</t>
  </si>
  <si>
    <t>O ODA possibilita personalização da educação dos alunos.</t>
  </si>
  <si>
    <t>O ODA possibilita o desenvolvimento de aula expositiva intercalada com atividades.</t>
  </si>
  <si>
    <t>O ODA permite diagnóstico prévio da compreensão dos alunos acerca do tema estudado.</t>
  </si>
  <si>
    <t>O ODA possibilita suporte às consolidações e ações mentais, de modo que o aluno interaja com o conteúdo dos OA (ver, escutar ou responder algo).</t>
  </si>
  <si>
    <t>O ODA apoia à iniciativa e à tomada de decisão.</t>
  </si>
  <si>
    <t>O ODA dá suporte para os alunos trocarem opiniões e trabalharem coletivamente o assunto estudado.</t>
  </si>
  <si>
    <t>O ODA não apresenta sobrecargas cognitivas que podem ser alocadas na memória do aluno durante o processo de ensino e aprendizagem.</t>
  </si>
  <si>
    <t>O ODA está disponível para ser utilizado, aumentando assim a possibilidade de reúso.</t>
  </si>
  <si>
    <r>
      <t xml:space="preserve">O ODA pode ser acessado por diferentes tipos de usuários (exemplo: idosos, deficientes visuais, etc.), em diferentes lugares (exemplo: lugares com ou sem acesso à internet, etc.) e por diferentes tipos de dispositivos (exemplo: computadores, celulares, </t>
    </r>
    <r>
      <rPr>
        <i/>
        <sz val="11"/>
        <color rgb="FF000000"/>
        <rFont val="Arial"/>
        <family val="2"/>
        <scheme val="major"/>
      </rPr>
      <t>tablets</t>
    </r>
    <r>
      <rPr>
        <sz val="11"/>
        <color rgb="FF000000"/>
        <rFont val="Arial"/>
        <family val="2"/>
        <scheme val="major"/>
      </rPr>
      <t xml:space="preserve">, etc.). </t>
    </r>
  </si>
  <si>
    <t xml:space="preserve">O ODA permite facilidade de utilização, para que haja mais interesse em utilizá-lo. </t>
  </si>
  <si>
    <t>O ODA é composto por componentes menores e reutilizáveis, desde que as partes menores garantam a compreensão do assunto.</t>
  </si>
  <si>
    <t>O ODA permite reutilização em diferentes contextos ou aplicações.</t>
  </si>
  <si>
    <t>O ODA apresenta descrição das propriedades, por exemplo: título, autor, data, assunto, objetivo, entre outros, para encontrá-los com mais facilidade nos repositórios disponíveis na internet e propiciar decisão acerca da utilização ou não, considerando os propósitos do contexto de aprendizado.</t>
  </si>
  <si>
    <t>Informação sobre conteúdo.</t>
  </si>
  <si>
    <t>Síntese de disciplina.</t>
  </si>
  <si>
    <t>Resumo de obras em geral, como teses e artigos.</t>
  </si>
  <si>
    <t>Exposição conceitual.</t>
  </si>
  <si>
    <t>Orientações que visam a realização de práticas formativas.</t>
  </si>
  <si>
    <t>Estudo direcionado.</t>
  </si>
  <si>
    <t>Contempla a atuação de um professor na exposição dos conteúdos e proposição de atividades.</t>
  </si>
  <si>
    <t>Considera o desenvolvimento de habilidades psicomotoras, por exemplo, educação esportiva e educação profissionalizante.</t>
  </si>
  <si>
    <t>Vídeo: Desenvolvimento de habilidades psicomotoras</t>
  </si>
  <si>
    <t>Vídeo: Desenvolvimento de habilidades comunicacionais e interpessoais</t>
  </si>
  <si>
    <t>Apresentam escrita e leitura não lineares e não hierarquizadas.</t>
  </si>
  <si>
    <t>Permite que vários autores participem de sua construção.</t>
  </si>
  <si>
    <t>O objeto possibilita edição, considerando o formato.</t>
  </si>
  <si>
    <t>Está disponibilizado na internet ou em dispositivos móveis.</t>
  </si>
  <si>
    <t>Apresenta-se em diferentes formatações, até mesmo no formato tradicional do livro impresso.</t>
  </si>
  <si>
    <t>Apresenta-se em formato de livro digital.</t>
  </si>
  <si>
    <t>O objeto subsidia o momento de exposição de ideias acerca de diferentes temas.</t>
  </si>
  <si>
    <t>Objeto estruturado a partir da reunião de textos escritos, gráficos, imagens, entre outros.</t>
  </si>
  <si>
    <t>Estrutura em rede.</t>
  </si>
  <si>
    <t>Constituído de nós e de ligação entre esses nós.</t>
  </si>
  <si>
    <t>Em HTML, possibilita ao leitor novas imersões através dos nós que podem levar a outros hipertextos.</t>
  </si>
  <si>
    <t>Apresentações estáticas: Reunião de textos escritos e mídias</t>
  </si>
  <si>
    <t>O ODA pode ser acessado em plataformas REA e permite acesso assistido aos discentes.</t>
  </si>
  <si>
    <t>O ODA permite a liberdade de uso do original em distintos contextos.</t>
  </si>
  <si>
    <t>O ODA permite a liberdade de adaptar e melhorar o REA para que se adeque às necessidades.</t>
  </si>
  <si>
    <t>O ODA permite a liberdade de fazer cópia e guardar o recurso em qualquer dispositivo pessoal.</t>
  </si>
  <si>
    <t>O ODA permite colaboração para que possa se tornar REA.</t>
  </si>
  <si>
    <t>O ODA permite a liberdade de combinar e fazer misturas e colagens de um REA com outros REA.</t>
  </si>
  <si>
    <r>
      <t xml:space="preserve">O ODA permite distribuição, </t>
    </r>
    <r>
      <rPr>
        <i/>
        <sz val="11"/>
        <color rgb="FF000000"/>
        <rFont val="Arial"/>
        <family val="2"/>
        <scheme val="major"/>
      </rPr>
      <t>remix</t>
    </r>
    <r>
      <rPr>
        <sz val="11"/>
        <color rgb="FF000000"/>
        <rFont val="Arial"/>
        <family val="2"/>
        <scheme val="major"/>
      </rPr>
      <t>, adaptação ou criação de obras derivadas, mesmo que haja a finalidade de fins comerciais. Contudo, deve ser dado crédito pela criação original.</t>
    </r>
  </si>
  <si>
    <r>
      <t xml:space="preserve">O ODA permite </t>
    </r>
    <r>
      <rPr>
        <i/>
        <sz val="11"/>
        <color rgb="FF000000"/>
        <rFont val="Arial"/>
        <family val="2"/>
        <scheme val="major"/>
      </rPr>
      <t>remix</t>
    </r>
    <r>
      <rPr>
        <sz val="11"/>
        <color rgb="FF000000"/>
        <rFont val="Arial"/>
        <family val="2"/>
        <scheme val="major"/>
      </rPr>
      <t>, adaptação e criação de obras derivadas, mesmo que haja a finalidade de fins comerciais. Contudo, deve ser dado crédito pela criação original e essas obras sejam licenciadas pelos mesmos direitos.</t>
    </r>
  </si>
  <si>
    <r>
      <t xml:space="preserve">O ODA permite </t>
    </r>
    <r>
      <rPr>
        <i/>
        <sz val="11"/>
        <color rgb="FF000000"/>
        <rFont val="Arial"/>
        <family val="2"/>
        <scheme val="major"/>
      </rPr>
      <t>remix</t>
    </r>
    <r>
      <rPr>
        <sz val="11"/>
        <color rgb="FF000000"/>
        <rFont val="Arial"/>
        <family val="2"/>
        <scheme val="major"/>
      </rPr>
      <t>, adaptação e criação de obras derivadas. Porém, não pode haver fins comerciais e essas novas obras não precisam ser licenciadas pelos mesmos termos desta licença.</t>
    </r>
  </si>
  <si>
    <r>
      <t xml:space="preserve">O ODA permite </t>
    </r>
    <r>
      <rPr>
        <i/>
        <sz val="11"/>
        <color rgb="FF000000"/>
        <rFont val="Arial"/>
        <family val="2"/>
        <scheme val="major"/>
      </rPr>
      <t>remix</t>
    </r>
    <r>
      <rPr>
        <sz val="11"/>
        <color rgb="FF000000"/>
        <rFont val="Arial"/>
        <family val="2"/>
        <scheme val="major"/>
      </rPr>
      <t>, adaptação e criação de obras derivadas a partir de sua obra, sem que haja finalidade comercial, mas que seja dado o crédito do autor e sejam licenciadas as novas criações sob os mesmos parâmetros.</t>
    </r>
  </si>
  <si>
    <t>O ODA permite que a obra seja redistribuída, com ou sem o uso de fins comerciais, desde que a obra seja redistribuída sem modificações e completa, e que os créditos sejam atribuídos ao autor.</t>
  </si>
  <si>
    <t>O ODA permite redistribuição, contudo, não deve haver modificação, tão pouco sua comercialização.</t>
  </si>
  <si>
    <r>
      <rPr>
        <b/>
        <sz val="12"/>
        <rFont val="Arial"/>
        <family val="2"/>
      </rPr>
      <t xml:space="preserve">   A aba </t>
    </r>
    <r>
      <rPr>
        <b/>
        <sz val="12"/>
        <color theme="4"/>
        <rFont val="Arial"/>
        <family val="2"/>
      </rPr>
      <t xml:space="preserve">Avaliação do ODA </t>
    </r>
    <r>
      <rPr>
        <b/>
        <sz val="12"/>
        <rFont val="Arial"/>
        <family val="2"/>
      </rPr>
      <t xml:space="preserve">apresenta:
</t>
    </r>
    <r>
      <rPr>
        <sz val="12"/>
        <rFont val="Arial"/>
        <family val="2"/>
      </rPr>
      <t xml:space="preserve">* Uma legenda com as opções de gradação para serem atribuídas por elemento de observação;
* Um campo para indicar a descrição do ODA;
* Um campo para indicar o tipo de ODA;
* As categorias com os elementos analíticos e elementos de observação correspondentes;
* Os campos para atribuição da gradação correspondentem a cada elemento analítico. 
</t>
    </r>
    <r>
      <rPr>
        <b/>
        <sz val="12"/>
        <rFont val="Arial"/>
        <family val="2"/>
      </rPr>
      <t xml:space="preserve">   A aba</t>
    </r>
    <r>
      <rPr>
        <b/>
        <sz val="12"/>
        <color theme="4" tint="-0.249977111117893"/>
        <rFont val="Arial"/>
        <family val="2"/>
      </rPr>
      <t xml:space="preserve"> Análise do ODA </t>
    </r>
    <r>
      <rPr>
        <b/>
        <sz val="12"/>
        <rFont val="Arial"/>
        <family val="2"/>
      </rPr>
      <t>apresenta:
*</t>
    </r>
    <r>
      <rPr>
        <sz val="12"/>
        <rFont val="Arial"/>
        <family val="2"/>
      </rPr>
      <t xml:space="preserve"> O quadro analítico geral do ODA considerando todas as categorias analisadas; 
* Descrição e tipo do ODA;</t>
    </r>
    <r>
      <rPr>
        <sz val="12"/>
        <color rgb="FF000000"/>
        <rFont val="Arial"/>
        <family val="2"/>
      </rPr>
      <t xml:space="preserve">
* A média de gradação dos elementos de observação por categoria;
* O fator de convergência dos elementos de observação por categoria;
* Se os elementos de observação evidenciam por categoria: </t>
    </r>
    <r>
      <rPr>
        <b/>
        <sz val="12"/>
        <color rgb="FF000000"/>
        <rFont val="Arial"/>
        <family val="2"/>
      </rPr>
      <t>lacuna de convergência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potencialidade de convergência</t>
    </r>
    <r>
      <rPr>
        <sz val="12"/>
        <color rgb="FF000000"/>
        <rFont val="Arial"/>
        <family val="2"/>
      </rPr>
      <t xml:space="preserve"> ou </t>
    </r>
    <r>
      <rPr>
        <b/>
        <sz val="12"/>
        <color rgb="FF000000"/>
        <rFont val="Arial"/>
        <family val="2"/>
      </rPr>
      <t>convergência</t>
    </r>
    <r>
      <rPr>
        <sz val="12"/>
        <color rgb="FF000000"/>
        <rFont val="Arial"/>
        <family val="2"/>
      </rPr>
      <t xml:space="preserve">.  
   </t>
    </r>
    <r>
      <rPr>
        <b/>
        <sz val="12"/>
        <color rgb="FF000000"/>
        <rFont val="Arial"/>
        <family val="2"/>
      </rPr>
      <t>A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a</t>
    </r>
    <r>
      <rPr>
        <b/>
        <sz val="12"/>
        <rFont val="Arial"/>
        <family val="2"/>
      </rPr>
      <t>ba</t>
    </r>
    <r>
      <rPr>
        <b/>
        <sz val="12"/>
        <color theme="4" tint="-0.249977111117893"/>
        <rFont val="Arial"/>
        <family val="2"/>
      </rPr>
      <t xml:space="preserve"> Prática Docente  </t>
    </r>
    <r>
      <rPr>
        <b/>
        <sz val="12"/>
        <rFont val="Arial"/>
        <family val="2"/>
      </rPr>
      <t xml:space="preserve">apresenta:
</t>
    </r>
    <r>
      <rPr>
        <sz val="12"/>
        <rFont val="Arial"/>
        <family val="2"/>
      </rPr>
      <t>O</t>
    </r>
    <r>
      <rPr>
        <sz val="12"/>
        <color rgb="FF000000"/>
        <rFont val="Arial"/>
        <family val="2"/>
      </rPr>
      <t xml:space="preserve"> fator de convergência por elemento de observação na categoria Prática Docente.
   </t>
    </r>
    <r>
      <rPr>
        <b/>
        <sz val="12"/>
        <color rgb="FF000000"/>
        <rFont val="Arial"/>
        <family val="2"/>
      </rPr>
      <t>A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aba </t>
    </r>
    <r>
      <rPr>
        <b/>
        <sz val="12"/>
        <color theme="4" tint="-0.249977111117893"/>
        <rFont val="Arial"/>
        <family val="2"/>
      </rPr>
      <t xml:space="preserve">Sala de Aula Invertida  </t>
    </r>
    <r>
      <rPr>
        <b/>
        <sz val="12"/>
        <rFont val="Arial"/>
        <family val="2"/>
      </rPr>
      <t>apresenta:</t>
    </r>
    <r>
      <rPr>
        <sz val="12"/>
        <color rgb="FF000000"/>
        <rFont val="Arial"/>
        <family val="2"/>
      </rPr>
      <t xml:space="preserve">
O fator de convergência por elemento de observação na categoria Metodologias Ativas: Sala de Aula Invertida.
   </t>
    </r>
    <r>
      <rPr>
        <b/>
        <sz val="12"/>
        <color rgb="FF000000"/>
        <rFont val="Arial"/>
        <family val="2"/>
      </rPr>
      <t>A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aba</t>
    </r>
    <r>
      <rPr>
        <b/>
        <sz val="12"/>
        <color theme="4" tint="-0.249977111117893"/>
        <rFont val="Arial"/>
        <family val="2"/>
      </rPr>
      <t xml:space="preserve"> EsM +IpC </t>
    </r>
    <r>
      <rPr>
        <b/>
        <sz val="12"/>
        <rFont val="Arial"/>
        <family val="2"/>
      </rPr>
      <t>apresenta:</t>
    </r>
    <r>
      <rPr>
        <sz val="12"/>
        <color rgb="FF000000"/>
        <rFont val="Arial"/>
        <family val="2"/>
      </rPr>
      <t xml:space="preserve">
O fator de convergência por elemento de observação na categoria Metodologias Ativas: Ensino sob Medida + Instrução entre Pares.
   </t>
    </r>
    <r>
      <rPr>
        <b/>
        <sz val="12"/>
        <color rgb="FF000000"/>
        <rFont val="Arial"/>
        <family val="2"/>
      </rPr>
      <t>A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aba </t>
    </r>
    <r>
      <rPr>
        <b/>
        <sz val="12"/>
        <color theme="4" tint="-0.249977111117893"/>
        <rFont val="Arial"/>
        <family val="2"/>
      </rPr>
      <t xml:space="preserve">Objeto de Aprendizagem </t>
    </r>
    <r>
      <rPr>
        <b/>
        <sz val="12"/>
        <rFont val="Arial"/>
        <family val="2"/>
      </rPr>
      <t>apresenta:</t>
    </r>
    <r>
      <rPr>
        <sz val="12"/>
        <color rgb="FF000000"/>
        <rFont val="Arial"/>
        <family val="2"/>
      </rPr>
      <t xml:space="preserve">
O fator de convergência por elemento de observação na categoria Objeto de Aprendizagem, a partir de </t>
    </r>
    <r>
      <rPr>
        <b/>
        <sz val="12"/>
        <color rgb="FF000000"/>
        <rFont val="Arial"/>
        <family val="2"/>
      </rPr>
      <t>perspectivas pedagógicas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perspectivas técnicas</t>
    </r>
    <r>
      <rPr>
        <sz val="12"/>
        <color rgb="FF000000"/>
        <rFont val="Arial"/>
        <family val="2"/>
      </rPr>
      <t xml:space="preserve"> e </t>
    </r>
    <r>
      <rPr>
        <b/>
        <sz val="12"/>
        <color rgb="FF000000"/>
        <rFont val="Arial"/>
        <family val="2"/>
      </rPr>
      <t>aplicação pedagógica</t>
    </r>
    <r>
      <rPr>
        <sz val="12"/>
        <color rgb="FF000000"/>
        <rFont val="Arial"/>
        <family val="2"/>
      </rPr>
      <t xml:space="preserve">.
   </t>
    </r>
    <r>
      <rPr>
        <b/>
        <sz val="12"/>
        <color rgb="FF000000"/>
        <rFont val="Arial"/>
        <family val="2"/>
      </rPr>
      <t xml:space="preserve">A aba </t>
    </r>
    <r>
      <rPr>
        <b/>
        <sz val="12"/>
        <color theme="4" tint="-0.249977111117893"/>
        <rFont val="Arial"/>
        <family val="2"/>
      </rPr>
      <t xml:space="preserve">REA </t>
    </r>
    <r>
      <rPr>
        <b/>
        <sz val="12"/>
        <rFont val="Arial"/>
        <family val="2"/>
      </rPr>
      <t>apresenta:</t>
    </r>
    <r>
      <rPr>
        <sz val="12"/>
        <color rgb="FF000000"/>
        <rFont val="Arial"/>
        <family val="2"/>
      </rPr>
      <t xml:space="preserve">
O fator de convergência por elemento de observação na categoria Recursos Educacionais Abertos.
   </t>
    </r>
    <r>
      <rPr>
        <b/>
        <sz val="12"/>
        <color rgb="FF000000"/>
        <rFont val="Arial"/>
        <family val="2"/>
      </rPr>
      <t xml:space="preserve">A aba </t>
    </r>
    <r>
      <rPr>
        <b/>
        <sz val="12"/>
        <color theme="4" tint="-0.249977111117893"/>
        <rFont val="Arial"/>
        <family val="2"/>
      </rPr>
      <t xml:space="preserve">Licenças Creative Commons </t>
    </r>
    <r>
      <rPr>
        <b/>
        <sz val="12"/>
        <rFont val="Arial"/>
        <family val="2"/>
      </rPr>
      <t>apresenta:</t>
    </r>
    <r>
      <rPr>
        <sz val="12"/>
        <color rgb="FF000000"/>
        <rFont val="Arial"/>
        <family val="2"/>
      </rPr>
      <t xml:space="preserve">
O fator de convergência por elemento de observação na categoria Recursos Educacionais Abertos: Licenças Creative Commons.</t>
    </r>
  </si>
  <si>
    <r>
      <t xml:space="preserve">Este </t>
    </r>
    <r>
      <rPr>
        <b/>
        <sz val="12"/>
        <color rgb="FF000000"/>
        <rFont val="Arial"/>
        <family val="2"/>
      </rPr>
      <t>Sistema de Análise de Objetos Digitais de Aprendizagem</t>
    </r>
    <r>
      <rPr>
        <sz val="12"/>
        <color rgb="FF000000"/>
        <rFont val="Arial"/>
        <family val="2"/>
      </rPr>
      <t xml:space="preserve"> (SAODA) é uma iniciativa desenvolvida a partir de uma pesquisa </t>
    </r>
    <r>
      <rPr>
        <i/>
        <sz val="12"/>
        <color rgb="FF000000"/>
        <rFont val="Arial"/>
        <family val="2"/>
      </rPr>
      <t xml:space="preserve">stricto sensu </t>
    </r>
    <r>
      <rPr>
        <sz val="12"/>
        <color rgb="FF000000"/>
        <rFont val="Arial"/>
        <family val="2"/>
      </rPr>
      <t>intitulada como Modelagem para Construção de Objetos Digitais de Aprendizagem,</t>
    </r>
    <r>
      <rPr>
        <i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no Programa de Pós-graduação em Gestão e Tecnologias Educacionais Aplicadas à Educação (GESTEC), da Universidade do Estado da Bahia (UNEB). Trata-se de um objeto digital de aprendizagem (ODA) disponibilizado como Recurso Educacional Aberto (REA) na plataforma EduCAPES com a licença Creative Commons: Atribuição - Uso Não Comercial - Não a Obras Derivadas.
</t>
    </r>
    <r>
      <rPr>
        <b/>
        <sz val="12"/>
        <color rgb="FF000000"/>
        <rFont val="Arial"/>
        <family val="2"/>
      </rPr>
      <t xml:space="preserve">Pesquisadora: </t>
    </r>
    <r>
      <rPr>
        <sz val="12"/>
        <color rgb="FF000000"/>
        <rFont val="Arial"/>
        <family val="2"/>
      </rPr>
      <t xml:space="preserve">Regiani Coser Cravo (UNEB)
</t>
    </r>
    <r>
      <rPr>
        <b/>
        <sz val="12"/>
        <color rgb="FF000000"/>
        <rFont val="Arial"/>
        <family val="2"/>
      </rPr>
      <t xml:space="preserve">Orientador: </t>
    </r>
    <r>
      <rPr>
        <sz val="12"/>
        <color rgb="FF000000"/>
        <rFont val="Arial"/>
        <family val="2"/>
      </rPr>
      <t xml:space="preserve">Prof. Dr. Marcus Túlio de Freitas Pinheiro (UNEB)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</si>
</sst>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Arial"/>
      <family val="2"/>
      <scheme val="major"/>
    </font>
    <font>
      <b/>
      <sz val="11"/>
      <color rgb="FF000000"/>
      <name val="Arial"/>
      <family val="2"/>
      <scheme val="major"/>
    </font>
    <font>
      <i/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2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22"/>
      <color rgb="FF00000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1" xfId="0" applyFont="1" applyBorder="1" applyAlignment="1"/>
    <xf numFmtId="164" fontId="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 applyProtection="1">
      <protection hidden="1"/>
    </xf>
    <xf numFmtId="0" fontId="1" fillId="0" borderId="0" xfId="0" applyFont="1" applyFill="1" applyAlignment="1"/>
    <xf numFmtId="0" fontId="7" fillId="0" borderId="0" xfId="0" applyFont="1" applyFill="1" applyAlignment="1" applyProtection="1"/>
    <xf numFmtId="0" fontId="2" fillId="0" borderId="0" xfId="0" applyFont="1" applyBorder="1" applyAlignment="1"/>
    <xf numFmtId="0" fontId="8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64" fontId="0" fillId="0" borderId="0" xfId="0" applyNumberFormat="1" applyFont="1" applyAlignment="1"/>
    <xf numFmtId="1" fontId="0" fillId="0" borderId="1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0" fontId="0" fillId="2" borderId="0" xfId="0" applyFont="1" applyFill="1" applyAlignment="1"/>
    <xf numFmtId="0" fontId="2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4" borderId="0" xfId="0" applyFont="1" applyFill="1" applyAlignment="1"/>
    <xf numFmtId="0" fontId="13" fillId="0" borderId="0" xfId="0" applyFont="1" applyAlignment="1">
      <alignment wrapText="1"/>
    </xf>
    <xf numFmtId="0" fontId="7" fillId="0" borderId="0" xfId="0" applyFont="1" applyFill="1" applyBorder="1" applyAlignment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'Análise do ODA'!$A$2:$C$2</c:f>
          <c:strCache>
            <c:ptCount val="3"/>
            <c:pt idx="0">
              <c:v>Objeto 1</c:v>
            </c:pt>
          </c:strCache>
        </c:strRef>
      </c:tx>
      <c:layout>
        <c:manualLayout>
          <c:xMode val="edge"/>
          <c:yMode val="edge"/>
          <c:x val="0.44773186409550048"/>
          <c:y val="1.6161616161616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do ODA'!$A$5:$A$12</c:f>
              <c:strCache>
                <c:ptCount val="8"/>
                <c:pt idx="0">
                  <c:v>Prática Docente: atividades formativas</c:v>
                </c:pt>
                <c:pt idx="1">
                  <c:v>Metodologias ativas - Sala de Aula Invertida</c:v>
                </c:pt>
                <c:pt idx="2">
                  <c:v>Metodologias ativas - EsM + IpC</c:v>
                </c:pt>
                <c:pt idx="3">
                  <c:v>OA - Perspectivas Pedagógicas </c:v>
                </c:pt>
                <c:pt idx="4">
                  <c:v>OA - Perspectivas Técnicas </c:v>
                </c:pt>
                <c:pt idx="5">
                  <c:v>OA - Aplicação Pedagógica</c:v>
                </c:pt>
                <c:pt idx="6">
                  <c:v>REA</c:v>
                </c:pt>
                <c:pt idx="7">
                  <c:v>Licenças Creative Commons</c:v>
                </c:pt>
              </c:strCache>
            </c:strRef>
          </c:cat>
          <c:val>
            <c:numRef>
              <c:f>'Análise do ODA'!$C$5:$C$12</c:f>
              <c:numCache>
                <c:formatCode>0.0</c:formatCode>
                <c:ptCount val="8"/>
                <c:pt idx="0">
                  <c:v>63.888888888888893</c:v>
                </c:pt>
                <c:pt idx="1">
                  <c:v>69.230769230769241</c:v>
                </c:pt>
                <c:pt idx="2">
                  <c:v>42.222222222222221</c:v>
                </c:pt>
                <c:pt idx="3">
                  <c:v>58.333333333333336</c:v>
                </c:pt>
                <c:pt idx="4">
                  <c:v>66.666666666666657</c:v>
                </c:pt>
                <c:pt idx="5">
                  <c:v>100</c:v>
                </c:pt>
                <c:pt idx="6">
                  <c:v>50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4C-4DC9-9DF8-CACF455506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780861392"/>
        <c:axId val="-780859760"/>
      </c:barChart>
      <c:catAx>
        <c:axId val="-78086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780859760"/>
        <c:crosses val="autoZero"/>
        <c:auto val="1"/>
        <c:lblAlgn val="ctr"/>
        <c:lblOffset val="100"/>
        <c:noMultiLvlLbl val="0"/>
      </c:catAx>
      <c:valAx>
        <c:axId val="-78085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78086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'Prática Docente'!$A$2:$C$2</c:f>
          <c:strCache>
            <c:ptCount val="3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'Prática Docente'!$A$5:$A$16</c:f>
              <c:strCache>
                <c:ptCount val="12"/>
                <c:pt idx="0">
                  <c:v>Articula aspectos humanos, físicos e metodológicos para construção conhecimento </c:v>
                </c:pt>
                <c:pt idx="1">
                  <c:v>Conteúdo estruturado e alinhado com o currículo</c:v>
                </c:pt>
                <c:pt idx="2">
                  <c:v>Articulação das atividades escolares com o contexto social</c:v>
                </c:pt>
                <c:pt idx="3">
                  <c:v>Material didático de base e complementar</c:v>
                </c:pt>
                <c:pt idx="4">
                  <c:v>Motiva e desperta o interesse</c:v>
                </c:pt>
                <c:pt idx="5">
                  <c:v>Capacidade de observação</c:v>
                </c:pt>
                <c:pt idx="6">
                  <c:v>Aproximação da realidade</c:v>
                </c:pt>
                <c:pt idx="7">
                  <c:v>Fixação da aprendizagem</c:v>
                </c:pt>
                <c:pt idx="8">
                  <c:v>Prática social e vivência comunitária</c:v>
                </c:pt>
                <c:pt idx="9">
                  <c:v>Autonomia do aluno</c:v>
                </c:pt>
                <c:pt idx="10">
                  <c:v>Saberes experienciais e curriculares</c:v>
                </c:pt>
                <c:pt idx="11">
                  <c:v>Articulação dos assuntos</c:v>
                </c:pt>
              </c:strCache>
            </c:strRef>
          </c:cat>
          <c:val>
            <c:numRef>
              <c:f>'Prática Docente'!$B$5:$B$16</c:f>
              <c:numCache>
                <c:formatCode>0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508672"/>
        <c:axId val="-596508128"/>
      </c:barChart>
      <c:catAx>
        <c:axId val="-596508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8128"/>
        <c:crosses val="autoZero"/>
        <c:auto val="1"/>
        <c:lblAlgn val="ctr"/>
        <c:lblOffset val="100"/>
        <c:noMultiLvlLbl val="0"/>
      </c:catAx>
      <c:valAx>
        <c:axId val="-59650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'Sala de Aula Invertida'!$A$2:$C$2</c:f>
          <c:strCache>
            <c:ptCount val="3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'Sala de Aula Invertida'!$A$5:$A$17</c:f>
              <c:strCache>
                <c:ptCount val="13"/>
                <c:pt idx="0">
                  <c:v>Estudo prévio</c:v>
                </c:pt>
                <c:pt idx="1">
                  <c:v>Aprendizado transcende sala de aula</c:v>
                </c:pt>
                <c:pt idx="2">
                  <c:v>Feedback imediato</c:v>
                </c:pt>
                <c:pt idx="3">
                  <c:v>Mediação docente</c:v>
                </c:pt>
                <c:pt idx="4">
                  <c:v>Autonomia para estudo</c:v>
                </c:pt>
                <c:pt idx="5">
                  <c:v>Recurso computacional</c:v>
                </c:pt>
                <c:pt idx="6">
                  <c:v>Acesso à internet </c:v>
                </c:pt>
                <c:pt idx="7">
                  <c:v>Acesso à AVA</c:v>
                </c:pt>
                <c:pt idx="8">
                  <c:v>Aplicação</c:v>
                </c:pt>
                <c:pt idx="9">
                  <c:v>Processo ativo</c:v>
                </c:pt>
                <c:pt idx="10">
                  <c:v>Relação professor-aluno</c:v>
                </c:pt>
                <c:pt idx="11">
                  <c:v>Otimização de tempo</c:v>
                </c:pt>
                <c:pt idx="12">
                  <c:v>Assimilação do conteúdo</c:v>
                </c:pt>
              </c:strCache>
            </c:strRef>
          </c:cat>
          <c:val>
            <c:numRef>
              <c:f>'Sala de Aula Invertida'!$B$5:$B$17</c:f>
              <c:numCache>
                <c:formatCode>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496160"/>
        <c:axId val="-596507584"/>
      </c:barChart>
      <c:catAx>
        <c:axId val="-59649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7584"/>
        <c:crosses val="autoZero"/>
        <c:auto val="1"/>
        <c:lblAlgn val="ctr"/>
        <c:lblOffset val="100"/>
        <c:noMultiLvlLbl val="0"/>
      </c:catAx>
      <c:valAx>
        <c:axId val="-5965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'EsM + IpC'!$A$2:$C$2</c:f>
          <c:strCache>
            <c:ptCount val="3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'EsM + IpC'!$A$5:$A$19</c:f>
              <c:strCache>
                <c:ptCount val="15"/>
                <c:pt idx="0">
                  <c:v>Diagnóstico prévio</c:v>
                </c:pt>
                <c:pt idx="1">
                  <c:v>Desenvolvimento aulas expositivas</c:v>
                </c:pt>
                <c:pt idx="2">
                  <c:v>Personalização da educação</c:v>
                </c:pt>
                <c:pt idx="3">
                  <c:v>Divisão da aula</c:v>
                </c:pt>
                <c:pt idx="4">
                  <c:v>Aula interativa</c:v>
                </c:pt>
                <c:pt idx="5">
                  <c:v>Colaboração</c:v>
                </c:pt>
                <c:pt idx="6">
                  <c:v>Resolução de atividades</c:v>
                </c:pt>
                <c:pt idx="7">
                  <c:v>Avaliação do desempenho</c:v>
                </c:pt>
                <c:pt idx="8">
                  <c:v>Meio para respostas</c:v>
                </c:pt>
                <c:pt idx="9">
                  <c:v>Aplicação</c:v>
                </c:pt>
                <c:pt idx="10">
                  <c:v>Planejamento da aula</c:v>
                </c:pt>
                <c:pt idx="11">
                  <c:v>Esclarecimento de dúvidas</c:v>
                </c:pt>
                <c:pt idx="12">
                  <c:v>Aprendizagem no ritmo do aluno</c:v>
                </c:pt>
                <c:pt idx="13">
                  <c:v>Flexibilidade, interação e reforço dos assuntos</c:v>
                </c:pt>
                <c:pt idx="14">
                  <c:v>Limite de alunos</c:v>
                </c:pt>
              </c:strCache>
            </c:strRef>
          </c:cat>
          <c:val>
            <c:numRef>
              <c:f>'EsM + IpC'!$B$5:$B$19</c:f>
              <c:numCache>
                <c:formatCode>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506496"/>
        <c:axId val="-596495072"/>
      </c:barChart>
      <c:catAx>
        <c:axId val="-59650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5072"/>
        <c:crosses val="autoZero"/>
        <c:auto val="1"/>
        <c:lblAlgn val="ctr"/>
        <c:lblOffset val="100"/>
        <c:noMultiLvlLbl val="0"/>
      </c:catAx>
      <c:valAx>
        <c:axId val="-59649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'Objeto de Aprendizagem'!$A$2:$C$2</c:f>
          <c:strCache>
            <c:ptCount val="3"/>
            <c:pt idx="0">
              <c:v>Objeto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'Objeto de Aprendizagem'!$A$5:$A$8</c:f>
              <c:strCache>
                <c:ptCount val="4"/>
                <c:pt idx="0">
                  <c:v>Interatividade</c:v>
                </c:pt>
                <c:pt idx="1">
                  <c:v>Autonomia</c:v>
                </c:pt>
                <c:pt idx="2">
                  <c:v>Cooperação</c:v>
                </c:pt>
                <c:pt idx="3">
                  <c:v>Cognição</c:v>
                </c:pt>
              </c:strCache>
            </c:strRef>
          </c:cat>
          <c:val>
            <c:numRef>
              <c:f>'Objeto de Aprendizagem'!$B$5:$B$8</c:f>
              <c:numCache>
                <c:formatCode>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505408"/>
        <c:axId val="-596504864"/>
      </c:barChart>
      <c:catAx>
        <c:axId val="-59650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4864"/>
        <c:crosses val="autoZero"/>
        <c:auto val="1"/>
        <c:lblAlgn val="ctr"/>
        <c:lblOffset val="100"/>
        <c:noMultiLvlLbl val="0"/>
      </c:catAx>
      <c:valAx>
        <c:axId val="-59650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'Avaliação do ODA'!$B$10</c:f>
          <c:strCache>
            <c:ptCount val="1"/>
            <c:pt idx="0">
              <c:v>Objeto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'Objeto de Aprendizagem'!$A$42:$A$47</c:f>
              <c:strCache>
                <c:ptCount val="6"/>
                <c:pt idx="0">
                  <c:v>Disponibilidade</c:v>
                </c:pt>
                <c:pt idx="1">
                  <c:v>Acessibilidade</c:v>
                </c:pt>
                <c:pt idx="2">
                  <c:v>Metadados</c:v>
                </c:pt>
                <c:pt idx="3">
                  <c:v>Usabilidade</c:v>
                </c:pt>
                <c:pt idx="4">
                  <c:v>Granularidade</c:v>
                </c:pt>
                <c:pt idx="5">
                  <c:v>Reusabilidade</c:v>
                </c:pt>
              </c:strCache>
            </c:strRef>
          </c:cat>
          <c:val>
            <c:numRef>
              <c:f>'Objeto de Aprendizagem'!$B$42:$B$47</c:f>
              <c:numCache>
                <c:formatCode>0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6499424"/>
        <c:axId val="-596503776"/>
      </c:barChart>
      <c:catAx>
        <c:axId val="-5964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3776"/>
        <c:crosses val="autoZero"/>
        <c:auto val="1"/>
        <c:lblAlgn val="ctr"/>
        <c:lblOffset val="100"/>
        <c:noMultiLvlLbl val="0"/>
      </c:catAx>
      <c:valAx>
        <c:axId val="-59650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'Avaliação do ODA'!$B$10</c:f>
          <c:strCache>
            <c:ptCount val="1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'Objeto de Aprendizagem'!$A$81:$A$123</c:f>
              <c:strCache>
                <c:ptCount val="43"/>
                <c:pt idx="0">
                  <c:v>Imagem: Fotografia</c:v>
                </c:pt>
                <c:pt idx="1">
                  <c:v>Imagem: Caricatura</c:v>
                </c:pt>
                <c:pt idx="2">
                  <c:v>Imagem: Charge</c:v>
                </c:pt>
                <c:pt idx="3">
                  <c:v>Imagem: Cartum</c:v>
                </c:pt>
                <c:pt idx="4">
                  <c:v>Imagem: História em quadrinhos (HQ)</c:v>
                </c:pt>
                <c:pt idx="5">
                  <c:v>Imagem: Ilustração</c:v>
                </c:pt>
                <c:pt idx="6">
                  <c:v>Imagem: Modelagem 3D</c:v>
                </c:pt>
                <c:pt idx="7">
                  <c:v>Imagem: Desenho técnico</c:v>
                </c:pt>
                <c:pt idx="8">
                  <c:v>Áudio: Informação sobre conteúdo</c:v>
                </c:pt>
                <c:pt idx="9">
                  <c:v>Áudio: Síntese da disciplina</c:v>
                </c:pt>
                <c:pt idx="10">
                  <c:v>Áudio: Resumo de obras</c:v>
                </c:pt>
                <c:pt idx="11">
                  <c:v>Áudio: Exposição conceitual</c:v>
                </c:pt>
                <c:pt idx="12">
                  <c:v>Áudio: Descrição de ferramentas ou softwares</c:v>
                </c:pt>
                <c:pt idx="13">
                  <c:v>Áudio: Percepção crítica de trabalhos</c:v>
                </c:pt>
                <c:pt idx="14">
                  <c:v>Áudio: Orientação de práticas</c:v>
                </c:pt>
                <c:pt idx="15">
                  <c:v>Áudio: Estudo direcionado</c:v>
                </c:pt>
                <c:pt idx="16">
                  <c:v>Áudio: Recomendação</c:v>
                </c:pt>
                <c:pt idx="17">
                  <c:v>Videoaula: Atuação de professor</c:v>
                </c:pt>
                <c:pt idx="18">
                  <c:v>Videoaula: Roteirização</c:v>
                </c:pt>
                <c:pt idx="19">
                  <c:v>Vídeo: Entrevistas e debates</c:v>
                </c:pt>
                <c:pt idx="20">
                  <c:v>Vídeo: Noticiários</c:v>
                </c:pt>
                <c:pt idx="21">
                  <c:v>Vídeo: Descrição de fatos e acontecimentos</c:v>
                </c:pt>
                <c:pt idx="22">
                  <c:v>Vídeo: Documentários</c:v>
                </c:pt>
                <c:pt idx="23">
                  <c:v>Vídeo: Desenvolvimento habilidades psicomotoras</c:v>
                </c:pt>
                <c:pt idx="24">
                  <c:v>Vídeo: Desenvolvimento habilidades comunicacionais e interpessoais</c:v>
                </c:pt>
                <c:pt idx="25">
                  <c:v>Animação: Imagens desenhadas à mão e digitalizadas para computador</c:v>
                </c:pt>
                <c:pt idx="26">
                  <c:v>Animação: Imagens fotografadas</c:v>
                </c:pt>
                <c:pt idx="27">
                  <c:v>Animação: Imagens digitais manipuladas pelo computador</c:v>
                </c:pt>
                <c:pt idx="28">
                  <c:v>Hipertexto: Estrutura em rede</c:v>
                </c:pt>
                <c:pt idx="29">
                  <c:v>Hipertexto: Estrutura em nós</c:v>
                </c:pt>
                <c:pt idx="30">
                  <c:v>Hipertexto: Acesso a outros hipertextos</c:v>
                </c:pt>
                <c:pt idx="31">
                  <c:v>Hipertexto: Escrita e leitura não linear</c:v>
                </c:pt>
                <c:pt idx="32">
                  <c:v>Hipertexto: Autoria compartilhada</c:v>
                </c:pt>
                <c:pt idx="33">
                  <c:v>Hipertexto: Acesso instantâneo a outros textos</c:v>
                </c:pt>
                <c:pt idx="34">
                  <c:v>Textos digitais: Possibilita edição</c:v>
                </c:pt>
                <c:pt idx="35">
                  <c:v>Textos digitais: Disponível na internet </c:v>
                </c:pt>
                <c:pt idx="36">
                  <c:v>Textos digitais: Diferentes formatações</c:v>
                </c:pt>
                <c:pt idx="37">
                  <c:v>Textos digitais: Texto linear</c:v>
                </c:pt>
                <c:pt idx="38">
                  <c:v>Textos digitais: Formato de livro digital</c:v>
                </c:pt>
                <c:pt idx="39">
                  <c:v>Textos digitais: Texto sem links</c:v>
                </c:pt>
                <c:pt idx="40">
                  <c:v>Apresentações estáticas: Subsidia exposição de ideias</c:v>
                </c:pt>
                <c:pt idx="41">
                  <c:v>Apresentações estáticas: Reunião textos escritos e mídias</c:v>
                </c:pt>
                <c:pt idx="42">
                  <c:v>Apresentações estáticas: Linguagem apropriada</c:v>
                </c:pt>
              </c:strCache>
            </c:strRef>
          </c:cat>
          <c:val>
            <c:numRef>
              <c:f>'Objeto de Aprendizagem'!$B$81:$B$123</c:f>
              <c:numCache>
                <c:formatCode>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502688"/>
        <c:axId val="-596502144"/>
      </c:barChart>
      <c:catAx>
        <c:axId val="-59650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2144"/>
        <c:crosses val="autoZero"/>
        <c:auto val="1"/>
        <c:lblAlgn val="ctr"/>
        <c:lblOffset val="100"/>
        <c:noMultiLvlLbl val="0"/>
      </c:catAx>
      <c:valAx>
        <c:axId val="-59650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50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REA!$A$2:$C$2</c:f>
          <c:strCache>
            <c:ptCount val="3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REA!$A$5:$A$10</c:f>
              <c:strCache>
                <c:ptCount val="6"/>
                <c:pt idx="0">
                  <c:v>Acesso aos REA</c:v>
                </c:pt>
                <c:pt idx="1">
                  <c:v>Reusar</c:v>
                </c:pt>
                <c:pt idx="2">
                  <c:v>Revisar</c:v>
                </c:pt>
                <c:pt idx="3">
                  <c:v>Reter</c:v>
                </c:pt>
                <c:pt idx="4">
                  <c:v>Colaboração docente</c:v>
                </c:pt>
                <c:pt idx="5">
                  <c:v>Recombinar</c:v>
                </c:pt>
              </c:strCache>
            </c:strRef>
          </c:cat>
          <c:val>
            <c:numRef>
              <c:f>REA!$B$5:$B$10</c:f>
              <c:numCache>
                <c:formatCode>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493440"/>
        <c:axId val="-596498880"/>
      </c:barChart>
      <c:catAx>
        <c:axId val="-59649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8880"/>
        <c:crosses val="autoZero"/>
        <c:auto val="1"/>
        <c:lblAlgn val="ctr"/>
        <c:lblOffset val="100"/>
        <c:noMultiLvlLbl val="0"/>
      </c:catAx>
      <c:valAx>
        <c:axId val="-59649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'Licenças Creative Commons'!$A$2:$C$2</c:f>
          <c:strCache>
            <c:ptCount val="3"/>
            <c:pt idx="0">
              <c:v>Objeto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Elementos analíticos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'Licenças Creative Commons'!$A$5:$A$10</c:f>
              <c:strCache>
                <c:ptCount val="6"/>
                <c:pt idx="0">
                  <c:v>Atribuição CC-BY</c:v>
                </c:pt>
                <c:pt idx="1">
                  <c:v>Atribuição CC-BY-SA</c:v>
                </c:pt>
                <c:pt idx="2">
                  <c:v>Atribuição CC-BY-NC</c:v>
                </c:pt>
                <c:pt idx="3">
                  <c:v>Atribuição CC-BY-NC-SA</c:v>
                </c:pt>
                <c:pt idx="4">
                  <c:v>Atribuição CC-BY-ND</c:v>
                </c:pt>
                <c:pt idx="5">
                  <c:v>Atribuição CC-BY-NC-ND</c:v>
                </c:pt>
              </c:strCache>
            </c:strRef>
          </c:cat>
          <c:val>
            <c:numRef>
              <c:f>'Licenças Creative Commons'!$B$5:$B$10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96496704"/>
        <c:axId val="-596614032"/>
      </c:barChart>
      <c:catAx>
        <c:axId val="-5964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614032"/>
        <c:crosses val="autoZero"/>
        <c:auto val="1"/>
        <c:lblAlgn val="ctr"/>
        <c:lblOffset val="100"/>
        <c:noMultiLvlLbl val="0"/>
      </c:catAx>
      <c:valAx>
        <c:axId val="-59661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9649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jpeg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85130</xdr:rowOff>
    </xdr:from>
    <xdr:to>
      <xdr:col>10</xdr:col>
      <xdr:colOff>104775</xdr:colOff>
      <xdr:row>0</xdr:row>
      <xdr:rowOff>1298228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5130"/>
          <a:ext cx="3981450" cy="1213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0</xdr:row>
      <xdr:rowOff>57150</xdr:rowOff>
    </xdr:from>
    <xdr:to>
      <xdr:col>2</xdr:col>
      <xdr:colOff>2809875</xdr:colOff>
      <xdr:row>1</xdr:row>
      <xdr:rowOff>108198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7150"/>
          <a:ext cx="3981450" cy="1213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13</xdr:row>
      <xdr:rowOff>142874</xdr:rowOff>
    </xdr:from>
    <xdr:to>
      <xdr:col>3</xdr:col>
      <xdr:colOff>1447800</xdr:colOff>
      <xdr:row>42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0A74B27-3B4F-44B4-9553-619D0C236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657226</xdr:colOff>
      <xdr:row>0</xdr:row>
      <xdr:rowOff>85725</xdr:rowOff>
    </xdr:from>
    <xdr:to>
      <xdr:col>2</xdr:col>
      <xdr:colOff>381001</xdr:colOff>
      <xdr:row>0</xdr:row>
      <xdr:rowOff>799654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6" y="85725"/>
          <a:ext cx="2343150" cy="713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25</xdr:row>
      <xdr:rowOff>80961</xdr:rowOff>
    </xdr:from>
    <xdr:to>
      <xdr:col>2</xdr:col>
      <xdr:colOff>1390650</xdr:colOff>
      <xdr:row>43</xdr:row>
      <xdr:rowOff>123824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1447801</xdr:colOff>
      <xdr:row>25</xdr:row>
      <xdr:rowOff>76200</xdr:rowOff>
    </xdr:from>
    <xdr:to>
      <xdr:col>3</xdr:col>
      <xdr:colOff>28576</xdr:colOff>
      <xdr:row>30</xdr:row>
      <xdr:rowOff>28575</xdr:rowOff>
    </xdr:to>
    <xdr:sp macro="" textlink="">
      <xdr:nvSpPr>
        <xdr:cNvPr id="5" name="Retângulo 4"/>
        <xdr:cNvSpPr/>
      </xdr:nvSpPr>
      <xdr:spPr>
        <a:xfrm>
          <a:off x="6562726" y="7353300"/>
          <a:ext cx="1295400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26</xdr:row>
      <xdr:rowOff>80961</xdr:rowOff>
    </xdr:from>
    <xdr:to>
      <xdr:col>2</xdr:col>
      <xdr:colOff>1390650</xdr:colOff>
      <xdr:row>44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1447800</xdr:colOff>
      <xdr:row>26</xdr:row>
      <xdr:rowOff>76200</xdr:rowOff>
    </xdr:from>
    <xdr:to>
      <xdr:col>3</xdr:col>
      <xdr:colOff>19050</xdr:colOff>
      <xdr:row>31</xdr:row>
      <xdr:rowOff>28575</xdr:rowOff>
    </xdr:to>
    <xdr:sp macro="" textlink="">
      <xdr:nvSpPr>
        <xdr:cNvPr id="4" name="Retângulo 3"/>
        <xdr:cNvSpPr/>
      </xdr:nvSpPr>
      <xdr:spPr>
        <a:xfrm>
          <a:off x="6562725" y="6629400"/>
          <a:ext cx="1285875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28</xdr:row>
      <xdr:rowOff>80961</xdr:rowOff>
    </xdr:from>
    <xdr:to>
      <xdr:col>2</xdr:col>
      <xdr:colOff>1390650</xdr:colOff>
      <xdr:row>46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1447801</xdr:colOff>
      <xdr:row>28</xdr:row>
      <xdr:rowOff>76200</xdr:rowOff>
    </xdr:from>
    <xdr:to>
      <xdr:col>3</xdr:col>
      <xdr:colOff>28576</xdr:colOff>
      <xdr:row>33</xdr:row>
      <xdr:rowOff>28575</xdr:rowOff>
    </xdr:to>
    <xdr:sp macro="" textlink="">
      <xdr:nvSpPr>
        <xdr:cNvPr id="4" name="Retângulo 3"/>
        <xdr:cNvSpPr/>
      </xdr:nvSpPr>
      <xdr:spPr>
        <a:xfrm>
          <a:off x="6562726" y="7172325"/>
          <a:ext cx="1295400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17</xdr:row>
      <xdr:rowOff>80961</xdr:rowOff>
    </xdr:from>
    <xdr:to>
      <xdr:col>2</xdr:col>
      <xdr:colOff>1390650</xdr:colOff>
      <xdr:row>35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1447800</xdr:colOff>
      <xdr:row>17</xdr:row>
      <xdr:rowOff>76200</xdr:rowOff>
    </xdr:from>
    <xdr:to>
      <xdr:col>3</xdr:col>
      <xdr:colOff>0</xdr:colOff>
      <xdr:row>22</xdr:row>
      <xdr:rowOff>28575</xdr:rowOff>
    </xdr:to>
    <xdr:sp macro="" textlink="">
      <xdr:nvSpPr>
        <xdr:cNvPr id="4" name="Retângulo 3"/>
        <xdr:cNvSpPr/>
      </xdr:nvSpPr>
      <xdr:spPr>
        <a:xfrm>
          <a:off x="6562725" y="5000625"/>
          <a:ext cx="1266825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200025</xdr:colOff>
      <xdr:row>37</xdr:row>
      <xdr:rowOff>123825</xdr:rowOff>
    </xdr:from>
    <xdr:ext cx="2343150" cy="713929"/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oneCellAnchor>
  <xdr:twoCellAnchor>
    <xdr:from>
      <xdr:col>2</xdr:col>
      <xdr:colOff>1447800</xdr:colOff>
      <xdr:row>56</xdr:row>
      <xdr:rowOff>76200</xdr:rowOff>
    </xdr:from>
    <xdr:to>
      <xdr:col>3</xdr:col>
      <xdr:colOff>19050</xdr:colOff>
      <xdr:row>61</xdr:row>
      <xdr:rowOff>28575</xdr:rowOff>
    </xdr:to>
    <xdr:sp macro="" textlink="">
      <xdr:nvSpPr>
        <xdr:cNvPr id="7" name="Retângulo 6"/>
        <xdr:cNvSpPr/>
      </xdr:nvSpPr>
      <xdr:spPr>
        <a:xfrm>
          <a:off x="6562725" y="13525500"/>
          <a:ext cx="1285875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95249</xdr:colOff>
      <xdr:row>55</xdr:row>
      <xdr:rowOff>100011</xdr:rowOff>
    </xdr:from>
    <xdr:to>
      <xdr:col>2</xdr:col>
      <xdr:colOff>1295399</xdr:colOff>
      <xdr:row>74</xdr:row>
      <xdr:rowOff>114299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200025</xdr:colOff>
      <xdr:row>76</xdr:row>
      <xdr:rowOff>123825</xdr:rowOff>
    </xdr:from>
    <xdr:ext cx="2343150" cy="713929"/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8286750"/>
          <a:ext cx="2343150" cy="713929"/>
        </a:xfrm>
        <a:prstGeom prst="rect">
          <a:avLst/>
        </a:prstGeom>
      </xdr:spPr>
    </xdr:pic>
    <xdr:clientData/>
  </xdr:oneCellAnchor>
  <xdr:twoCellAnchor>
    <xdr:from>
      <xdr:col>2</xdr:col>
      <xdr:colOff>1447801</xdr:colOff>
      <xdr:row>132</xdr:row>
      <xdr:rowOff>76200</xdr:rowOff>
    </xdr:from>
    <xdr:to>
      <xdr:col>3</xdr:col>
      <xdr:colOff>0</xdr:colOff>
      <xdr:row>137</xdr:row>
      <xdr:rowOff>28575</xdr:rowOff>
    </xdr:to>
    <xdr:sp macro="" textlink="">
      <xdr:nvSpPr>
        <xdr:cNvPr id="10" name="Retângulo 9"/>
        <xdr:cNvSpPr/>
      </xdr:nvSpPr>
      <xdr:spPr>
        <a:xfrm>
          <a:off x="6562726" y="22050375"/>
          <a:ext cx="1266824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123824</xdr:colOff>
      <xdr:row>132</xdr:row>
      <xdr:rowOff>4761</xdr:rowOff>
    </xdr:from>
    <xdr:to>
      <xdr:col>2</xdr:col>
      <xdr:colOff>1362074</xdr:colOff>
      <xdr:row>169</xdr:row>
      <xdr:rowOff>152399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19</xdr:row>
      <xdr:rowOff>80961</xdr:rowOff>
    </xdr:from>
    <xdr:to>
      <xdr:col>2</xdr:col>
      <xdr:colOff>1390650</xdr:colOff>
      <xdr:row>37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1447800</xdr:colOff>
      <xdr:row>19</xdr:row>
      <xdr:rowOff>76200</xdr:rowOff>
    </xdr:from>
    <xdr:to>
      <xdr:col>3</xdr:col>
      <xdr:colOff>19050</xdr:colOff>
      <xdr:row>24</xdr:row>
      <xdr:rowOff>28575</xdr:rowOff>
    </xdr:to>
    <xdr:sp macro="" textlink="">
      <xdr:nvSpPr>
        <xdr:cNvPr id="4" name="Retângulo 3"/>
        <xdr:cNvSpPr/>
      </xdr:nvSpPr>
      <xdr:spPr>
        <a:xfrm>
          <a:off x="6562725" y="5362575"/>
          <a:ext cx="1285875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19</xdr:row>
      <xdr:rowOff>80961</xdr:rowOff>
    </xdr:from>
    <xdr:to>
      <xdr:col>2</xdr:col>
      <xdr:colOff>1390650</xdr:colOff>
      <xdr:row>37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123825</xdr:rowOff>
    </xdr:from>
    <xdr:to>
      <xdr:col>1</xdr:col>
      <xdr:colOff>2543175</xdr:colOff>
      <xdr:row>0</xdr:row>
      <xdr:rowOff>837754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3825"/>
          <a:ext cx="2343150" cy="713929"/>
        </a:xfrm>
        <a:prstGeom prst="rect">
          <a:avLst/>
        </a:prstGeom>
      </xdr:spPr>
    </xdr:pic>
    <xdr:clientData/>
  </xdr:twoCellAnchor>
  <xdr:twoCellAnchor>
    <xdr:from>
      <xdr:col>2</xdr:col>
      <xdr:colOff>1447801</xdr:colOff>
      <xdr:row>19</xdr:row>
      <xdr:rowOff>76200</xdr:rowOff>
    </xdr:from>
    <xdr:to>
      <xdr:col>2</xdr:col>
      <xdr:colOff>2705101</xdr:colOff>
      <xdr:row>24</xdr:row>
      <xdr:rowOff>28575</xdr:rowOff>
    </xdr:to>
    <xdr:sp macro="" textlink="">
      <xdr:nvSpPr>
        <xdr:cNvPr id="4" name="Retângulo 3"/>
        <xdr:cNvSpPr/>
      </xdr:nvSpPr>
      <xdr:spPr>
        <a:xfrm>
          <a:off x="6562726" y="5362575"/>
          <a:ext cx="1257300" cy="762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LEGENDA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0 - ausência 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1 - pouca presença    </a:t>
          </a:r>
        </a:p>
        <a:p>
          <a:r>
            <a:rPr lang="pt-BR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2 - presença parcial</a:t>
          </a:r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r>
            <a:rPr lang="pt-BR" sz="9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3 - presença total </a:t>
          </a:r>
          <a:endParaRPr lang="pt-BR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tabSelected="1" zoomScaleNormal="100" zoomScaleSheetLayoutView="110" workbookViewId="0">
      <selection activeCell="A7" sqref="A7:N7"/>
    </sheetView>
  </sheetViews>
  <sheetFormatPr defaultRowHeight="12.75" x14ac:dyDescent="0.2"/>
  <sheetData>
    <row r="1" spans="1:18" ht="108.7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17.100000000000001" customHeight="1" x14ac:dyDescent="0.25">
      <c r="A2" s="47" t="s">
        <v>166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8" ht="107.25" customHeight="1" x14ac:dyDescent="0.2">
      <c r="A3" s="50" t="s">
        <v>274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R3" s="45"/>
    </row>
    <row r="4" spans="1:18" ht="17.100000000000001" customHeight="1" x14ac:dyDescent="0.25">
      <c r="A4" s="47" t="s">
        <v>173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8" ht="15" x14ac:dyDescent="0.2">
      <c r="A5" s="50" t="s">
        <v>183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8" ht="17.100000000000001" customHeight="1" x14ac:dyDescent="0.25">
      <c r="A6" s="47" t="s">
        <v>174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</row>
    <row r="7" spans="1:18" ht="48.75" customHeight="1" x14ac:dyDescent="0.2">
      <c r="A7" s="50" t="s">
        <v>181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8" ht="17.100000000000001" customHeight="1" x14ac:dyDescent="0.25">
      <c r="A8" s="47" t="s">
        <v>176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spans="1:18" ht="110.25" customHeight="1" x14ac:dyDescent="0.2">
      <c r="A9" s="50" t="s">
        <v>185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8" ht="17.100000000000001" customHeight="1" x14ac:dyDescent="0.25">
      <c r="A10" s="47" t="s">
        <v>178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</row>
    <row r="11" spans="1:18" ht="409.6" customHeight="1" x14ac:dyDescent="0.2">
      <c r="A11" s="50" t="s">
        <v>273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8" ht="15.75" x14ac:dyDescent="0.25">
      <c r="A12" s="47" t="s">
        <v>179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</row>
    <row r="13" spans="1:18" ht="70.5" customHeight="1" x14ac:dyDescent="0.2">
      <c r="A13" s="50" t="s">
        <v>180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</sheetData>
  <sheetProtection algorithmName="SHA-512" hashValue="/4vcFfPiwK4UuxdsPhgSA20wxwnKF0Ev+pr++BTzZbPkvYrWNdvHOuE5BqStBdTEavcWV0d7cQytJfl9RHe+Og==" saltValue="jr3EIV1KAxbzJgG/E2iaaA==" spinCount="100000" sheet="1" objects="1" scenarios="1"/>
  <mergeCells count="13">
    <mergeCell ref="A12:N12"/>
    <mergeCell ref="A13:N13"/>
    <mergeCell ref="A1:N1"/>
    <mergeCell ref="A2:N2"/>
    <mergeCell ref="A3:N3"/>
    <mergeCell ref="A4:N4"/>
    <mergeCell ref="A6:N6"/>
    <mergeCell ref="A10:N10"/>
    <mergeCell ref="A7:N7"/>
    <mergeCell ref="A5:N5"/>
    <mergeCell ref="A11:N11"/>
    <mergeCell ref="A8:N8"/>
    <mergeCell ref="A9:N9"/>
  </mergeCells>
  <pageMargins left="0.511811024" right="0.511811024" top="0.78740157499999996" bottom="0.78740157499999996" header="0.31496062000000002" footer="0.31496062000000002"/>
  <pageSetup paperSize="9" scale="7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showGridLines="0" topLeftCell="A3" zoomScaleNormal="100" workbookViewId="0">
      <selection activeCell="B11" sqref="B11"/>
    </sheetView>
  </sheetViews>
  <sheetFormatPr defaultRowHeight="12.75" x14ac:dyDescent="0.2"/>
  <cols>
    <col min="1" max="1" width="37.42578125" bestFit="1" customWidth="1"/>
    <col min="2" max="2" width="37.7109375" customWidth="1"/>
    <col min="3" max="3" width="92" customWidth="1"/>
    <col min="4" max="4" width="10.7109375" style="4" bestFit="1" customWidth="1"/>
  </cols>
  <sheetData>
    <row r="1" spans="1:5" ht="91.5" customHeight="1" x14ac:dyDescent="0.2">
      <c r="A1" s="52"/>
      <c r="B1" s="52"/>
      <c r="C1" s="52"/>
      <c r="D1" s="52"/>
    </row>
    <row r="2" spans="1:5" x14ac:dyDescent="0.2">
      <c r="B2" s="5"/>
      <c r="C2" s="7"/>
    </row>
    <row r="3" spans="1:5" ht="15" customHeight="1" x14ac:dyDescent="0.25">
      <c r="A3" s="53" t="s">
        <v>101</v>
      </c>
      <c r="B3" s="53"/>
    </row>
    <row r="4" spans="1:5" ht="14.25" customHeight="1" x14ac:dyDescent="0.2">
      <c r="A4" s="25">
        <v>0</v>
      </c>
      <c r="B4" s="24" t="s">
        <v>118</v>
      </c>
      <c r="C4" s="6">
        <v>0</v>
      </c>
    </row>
    <row r="5" spans="1:5" ht="14.25" customHeight="1" x14ac:dyDescent="0.2">
      <c r="A5" s="25">
        <v>1</v>
      </c>
      <c r="B5" s="1" t="s">
        <v>119</v>
      </c>
      <c r="C5" s="6">
        <v>1</v>
      </c>
    </row>
    <row r="6" spans="1:5" ht="14.25" customHeight="1" x14ac:dyDescent="0.2">
      <c r="A6" s="26">
        <v>2</v>
      </c>
      <c r="B6" s="2" t="s">
        <v>120</v>
      </c>
      <c r="C6" s="6">
        <v>2</v>
      </c>
    </row>
    <row r="7" spans="1:5" ht="14.25" customHeight="1" x14ac:dyDescent="0.2">
      <c r="A7" s="26">
        <v>3</v>
      </c>
      <c r="B7" s="2" t="s">
        <v>121</v>
      </c>
      <c r="C7" s="6">
        <v>3</v>
      </c>
    </row>
    <row r="8" spans="1:5" ht="14.25" customHeight="1" x14ac:dyDescent="0.2">
      <c r="A8" s="26" t="s">
        <v>52</v>
      </c>
      <c r="B8" s="2" t="s">
        <v>122</v>
      </c>
      <c r="C8" s="7" t="s">
        <v>52</v>
      </c>
    </row>
    <row r="9" spans="1:5" s="20" customFormat="1" ht="14.25" x14ac:dyDescent="0.2">
      <c r="B9" s="21"/>
      <c r="C9" s="22"/>
      <c r="D9" s="23"/>
    </row>
    <row r="10" spans="1:5" ht="14.25" x14ac:dyDescent="0.2">
      <c r="A10" s="32" t="s">
        <v>175</v>
      </c>
      <c r="B10" s="67" t="s">
        <v>3</v>
      </c>
      <c r="C10" s="13"/>
    </row>
    <row r="11" spans="1:5" ht="14.25" x14ac:dyDescent="0.2">
      <c r="A11" s="32" t="s">
        <v>102</v>
      </c>
      <c r="B11" s="68" t="s">
        <v>95</v>
      </c>
      <c r="C11" s="6"/>
    </row>
    <row r="12" spans="1:5" ht="14.25" x14ac:dyDescent="0.2">
      <c r="B12" s="3"/>
      <c r="C12" s="6"/>
    </row>
    <row r="13" spans="1:5" x14ac:dyDescent="0.2">
      <c r="B13" s="5"/>
      <c r="C13" s="7"/>
    </row>
    <row r="14" spans="1:5" ht="15" x14ac:dyDescent="0.2">
      <c r="A14" s="33" t="s">
        <v>2</v>
      </c>
      <c r="B14" s="34" t="s">
        <v>0</v>
      </c>
      <c r="C14" s="34" t="s">
        <v>1</v>
      </c>
      <c r="D14" s="33" t="s">
        <v>96</v>
      </c>
    </row>
    <row r="15" spans="1:5" ht="57" x14ac:dyDescent="0.2">
      <c r="A15" s="54" t="s">
        <v>169</v>
      </c>
      <c r="B15" s="27" t="s">
        <v>186</v>
      </c>
      <c r="C15" s="28" t="s">
        <v>187</v>
      </c>
      <c r="D15" s="69">
        <v>3</v>
      </c>
      <c r="E15" s="16"/>
    </row>
    <row r="16" spans="1:5" ht="28.5" x14ac:dyDescent="0.2">
      <c r="A16" s="55"/>
      <c r="B16" s="28" t="s">
        <v>92</v>
      </c>
      <c r="C16" s="28" t="s">
        <v>188</v>
      </c>
      <c r="D16" s="69">
        <v>2</v>
      </c>
      <c r="E16" s="16"/>
    </row>
    <row r="17" spans="1:5" ht="28.5" x14ac:dyDescent="0.2">
      <c r="A17" s="55"/>
      <c r="B17" s="28" t="s">
        <v>90</v>
      </c>
      <c r="C17" s="28" t="s">
        <v>189</v>
      </c>
      <c r="D17" s="69">
        <v>1</v>
      </c>
      <c r="E17" s="16"/>
    </row>
    <row r="18" spans="1:5" ht="28.5" x14ac:dyDescent="0.2">
      <c r="A18" s="55"/>
      <c r="B18" s="28" t="s">
        <v>91</v>
      </c>
      <c r="C18" s="28" t="s">
        <v>190</v>
      </c>
      <c r="D18" s="69">
        <v>2</v>
      </c>
      <c r="E18" s="16"/>
    </row>
    <row r="19" spans="1:5" ht="14.25" customHeight="1" x14ac:dyDescent="0.2">
      <c r="A19" s="55"/>
      <c r="B19" s="28" t="s">
        <v>59</v>
      </c>
      <c r="C19" s="28" t="s">
        <v>191</v>
      </c>
      <c r="D19" s="69">
        <v>3</v>
      </c>
      <c r="E19" s="16"/>
    </row>
    <row r="20" spans="1:5" ht="14.25" customHeight="1" x14ac:dyDescent="0.2">
      <c r="A20" s="55"/>
      <c r="B20" s="28" t="s">
        <v>60</v>
      </c>
      <c r="C20" s="28" t="s">
        <v>192</v>
      </c>
      <c r="D20" s="69">
        <v>2</v>
      </c>
      <c r="E20" s="16"/>
    </row>
    <row r="21" spans="1:5" ht="14.25" customHeight="1" x14ac:dyDescent="0.2">
      <c r="A21" s="55"/>
      <c r="B21" s="28" t="s">
        <v>61</v>
      </c>
      <c r="C21" s="28" t="s">
        <v>193</v>
      </c>
      <c r="D21" s="69">
        <v>2</v>
      </c>
      <c r="E21" s="16"/>
    </row>
    <row r="22" spans="1:5" ht="14.25" customHeight="1" x14ac:dyDescent="0.2">
      <c r="A22" s="55"/>
      <c r="B22" s="28" t="s">
        <v>62</v>
      </c>
      <c r="C22" s="28" t="s">
        <v>194</v>
      </c>
      <c r="D22" s="69">
        <v>3</v>
      </c>
      <c r="E22" s="16"/>
    </row>
    <row r="23" spans="1:5" ht="14.25" customHeight="1" x14ac:dyDescent="0.2">
      <c r="A23" s="55"/>
      <c r="B23" s="28" t="s">
        <v>63</v>
      </c>
      <c r="C23" s="28" t="s">
        <v>195</v>
      </c>
      <c r="D23" s="69">
        <v>0</v>
      </c>
      <c r="E23" s="16"/>
    </row>
    <row r="24" spans="1:5" ht="14.25" customHeight="1" x14ac:dyDescent="0.2">
      <c r="A24" s="55"/>
      <c r="B24" s="28" t="s">
        <v>64</v>
      </c>
      <c r="C24" s="28" t="s">
        <v>196</v>
      </c>
      <c r="D24" s="69">
        <v>3</v>
      </c>
      <c r="E24" s="16"/>
    </row>
    <row r="25" spans="1:5" ht="14.25" customHeight="1" x14ac:dyDescent="0.2">
      <c r="A25" s="55"/>
      <c r="B25" s="28" t="s">
        <v>65</v>
      </c>
      <c r="C25" s="28" t="s">
        <v>197</v>
      </c>
      <c r="D25" s="69">
        <v>0</v>
      </c>
      <c r="E25" s="16"/>
    </row>
    <row r="26" spans="1:5" ht="14.25" customHeight="1" x14ac:dyDescent="0.2">
      <c r="A26" s="56"/>
      <c r="B26" s="28" t="s">
        <v>66</v>
      </c>
      <c r="C26" s="28" t="s">
        <v>198</v>
      </c>
      <c r="D26" s="69">
        <v>2</v>
      </c>
      <c r="E26" s="16"/>
    </row>
    <row r="27" spans="1:5" ht="28.5" customHeight="1" x14ac:dyDescent="0.2">
      <c r="A27" s="57" t="s">
        <v>199</v>
      </c>
      <c r="B27" s="35" t="s">
        <v>57</v>
      </c>
      <c r="C27" s="36" t="s">
        <v>201</v>
      </c>
      <c r="D27" s="70">
        <v>3</v>
      </c>
    </row>
    <row r="28" spans="1:5" ht="28.5" x14ac:dyDescent="0.2">
      <c r="A28" s="58"/>
      <c r="B28" s="35" t="s">
        <v>200</v>
      </c>
      <c r="C28" s="36" t="s">
        <v>202</v>
      </c>
      <c r="D28" s="70">
        <v>3</v>
      </c>
    </row>
    <row r="29" spans="1:5" ht="14.25" x14ac:dyDescent="0.2">
      <c r="A29" s="58"/>
      <c r="B29" s="35" t="s">
        <v>68</v>
      </c>
      <c r="C29" s="36" t="s">
        <v>203</v>
      </c>
      <c r="D29" s="70">
        <v>0</v>
      </c>
    </row>
    <row r="30" spans="1:5" ht="14.25" x14ac:dyDescent="0.2">
      <c r="A30" s="58"/>
      <c r="B30" s="35" t="s">
        <v>69</v>
      </c>
      <c r="C30" s="36" t="s">
        <v>204</v>
      </c>
      <c r="D30" s="70">
        <v>0</v>
      </c>
    </row>
    <row r="31" spans="1:5" ht="14.25" x14ac:dyDescent="0.2">
      <c r="A31" s="58"/>
      <c r="B31" s="35" t="s">
        <v>58</v>
      </c>
      <c r="C31" s="36" t="s">
        <v>205</v>
      </c>
      <c r="D31" s="70">
        <v>3</v>
      </c>
    </row>
    <row r="32" spans="1:5" ht="14.25" x14ac:dyDescent="0.2">
      <c r="A32" s="58"/>
      <c r="B32" s="35" t="s">
        <v>87</v>
      </c>
      <c r="C32" s="36" t="s">
        <v>206</v>
      </c>
      <c r="D32" s="70">
        <v>3</v>
      </c>
    </row>
    <row r="33" spans="1:4" ht="14.25" x14ac:dyDescent="0.2">
      <c r="A33" s="58"/>
      <c r="B33" s="35" t="s">
        <v>83</v>
      </c>
      <c r="C33" s="36" t="s">
        <v>207</v>
      </c>
      <c r="D33" s="70">
        <v>3</v>
      </c>
    </row>
    <row r="34" spans="1:4" ht="14.25" x14ac:dyDescent="0.2">
      <c r="A34" s="58"/>
      <c r="B34" s="35" t="s">
        <v>184</v>
      </c>
      <c r="C34" s="36" t="s">
        <v>208</v>
      </c>
      <c r="D34" s="70">
        <v>0</v>
      </c>
    </row>
    <row r="35" spans="1:4" ht="42.75" x14ac:dyDescent="0.2">
      <c r="A35" s="58"/>
      <c r="B35" s="37" t="s">
        <v>16</v>
      </c>
      <c r="C35" s="36" t="s">
        <v>209</v>
      </c>
      <c r="D35" s="70">
        <v>3</v>
      </c>
    </row>
    <row r="36" spans="1:4" ht="14.25" x14ac:dyDescent="0.2">
      <c r="A36" s="58"/>
      <c r="B36" s="35" t="s">
        <v>54</v>
      </c>
      <c r="C36" s="36" t="s">
        <v>210</v>
      </c>
      <c r="D36" s="70">
        <v>2</v>
      </c>
    </row>
    <row r="37" spans="1:4" ht="28.5" x14ac:dyDescent="0.2">
      <c r="A37" s="58"/>
      <c r="B37" s="35" t="s">
        <v>84</v>
      </c>
      <c r="C37" s="36" t="s">
        <v>211</v>
      </c>
      <c r="D37" s="70">
        <v>3</v>
      </c>
    </row>
    <row r="38" spans="1:4" ht="28.5" x14ac:dyDescent="0.2">
      <c r="A38" s="58"/>
      <c r="B38" s="35" t="s">
        <v>55</v>
      </c>
      <c r="C38" s="36" t="s">
        <v>212</v>
      </c>
      <c r="D38" s="70">
        <v>3</v>
      </c>
    </row>
    <row r="39" spans="1:4" ht="14.25" x14ac:dyDescent="0.2">
      <c r="A39" s="59"/>
      <c r="B39" s="35" t="s">
        <v>56</v>
      </c>
      <c r="C39" s="36" t="s">
        <v>213</v>
      </c>
      <c r="D39" s="70">
        <v>1</v>
      </c>
    </row>
    <row r="40" spans="1:4" ht="14.25" x14ac:dyDescent="0.2">
      <c r="A40" s="54" t="s">
        <v>53</v>
      </c>
      <c r="B40" s="29" t="s">
        <v>70</v>
      </c>
      <c r="C40" s="30" t="s">
        <v>228</v>
      </c>
      <c r="D40" s="69">
        <v>0</v>
      </c>
    </row>
    <row r="41" spans="1:4" ht="14.25" x14ac:dyDescent="0.2">
      <c r="A41" s="55"/>
      <c r="B41" s="29" t="s">
        <v>71</v>
      </c>
      <c r="C41" s="30" t="s">
        <v>227</v>
      </c>
      <c r="D41" s="69">
        <v>1</v>
      </c>
    </row>
    <row r="42" spans="1:4" ht="14.25" x14ac:dyDescent="0.2">
      <c r="A42" s="55"/>
      <c r="B42" s="29" t="s">
        <v>72</v>
      </c>
      <c r="C42" s="30" t="s">
        <v>226</v>
      </c>
      <c r="D42" s="69">
        <v>0</v>
      </c>
    </row>
    <row r="43" spans="1:4" ht="14.25" x14ac:dyDescent="0.2">
      <c r="A43" s="55"/>
      <c r="B43" s="29" t="s">
        <v>73</v>
      </c>
      <c r="C43" s="30" t="s">
        <v>225</v>
      </c>
      <c r="D43" s="69">
        <v>2</v>
      </c>
    </row>
    <row r="44" spans="1:4" ht="14.25" x14ac:dyDescent="0.2">
      <c r="A44" s="55"/>
      <c r="B44" s="29" t="s">
        <v>74</v>
      </c>
      <c r="C44" s="30" t="s">
        <v>224</v>
      </c>
      <c r="D44" s="69">
        <v>2</v>
      </c>
    </row>
    <row r="45" spans="1:4" ht="14.25" x14ac:dyDescent="0.2">
      <c r="A45" s="55"/>
      <c r="B45" s="29" t="s">
        <v>75</v>
      </c>
      <c r="C45" s="30" t="s">
        <v>223</v>
      </c>
      <c r="D45" s="69">
        <v>0</v>
      </c>
    </row>
    <row r="46" spans="1:4" ht="14.25" x14ac:dyDescent="0.2">
      <c r="A46" s="55"/>
      <c r="B46" s="29" t="s">
        <v>76</v>
      </c>
      <c r="C46" s="30" t="s">
        <v>222</v>
      </c>
      <c r="D46" s="69">
        <v>0</v>
      </c>
    </row>
    <row r="47" spans="1:4" ht="14.25" x14ac:dyDescent="0.2">
      <c r="A47" s="55"/>
      <c r="B47" s="29" t="s">
        <v>77</v>
      </c>
      <c r="C47" s="30" t="s">
        <v>214</v>
      </c>
      <c r="D47" s="69">
        <v>1</v>
      </c>
    </row>
    <row r="48" spans="1:4" ht="14.25" x14ac:dyDescent="0.2">
      <c r="A48" s="55"/>
      <c r="B48" s="29" t="s">
        <v>79</v>
      </c>
      <c r="C48" s="30" t="s">
        <v>215</v>
      </c>
      <c r="D48" s="69">
        <v>0</v>
      </c>
    </row>
    <row r="49" spans="1:4" ht="71.25" x14ac:dyDescent="0.2">
      <c r="A49" s="55"/>
      <c r="B49" s="31" t="s">
        <v>16</v>
      </c>
      <c r="C49" s="30" t="s">
        <v>216</v>
      </c>
      <c r="D49" s="69">
        <v>3</v>
      </c>
    </row>
    <row r="50" spans="1:4" ht="14.25" x14ac:dyDescent="0.2">
      <c r="A50" s="55"/>
      <c r="B50" s="29" t="s">
        <v>85</v>
      </c>
      <c r="C50" s="30" t="s">
        <v>221</v>
      </c>
      <c r="D50" s="69">
        <v>3</v>
      </c>
    </row>
    <row r="51" spans="1:4" ht="14.25" x14ac:dyDescent="0.2">
      <c r="A51" s="55"/>
      <c r="B51" s="29" t="s">
        <v>86</v>
      </c>
      <c r="C51" s="30" t="s">
        <v>220</v>
      </c>
      <c r="D51" s="69">
        <v>1</v>
      </c>
    </row>
    <row r="52" spans="1:4" ht="14.25" x14ac:dyDescent="0.2">
      <c r="A52" s="55"/>
      <c r="B52" s="29" t="s">
        <v>80</v>
      </c>
      <c r="C52" s="30" t="s">
        <v>219</v>
      </c>
      <c r="D52" s="69">
        <v>3</v>
      </c>
    </row>
    <row r="53" spans="1:4" ht="28.5" x14ac:dyDescent="0.2">
      <c r="A53" s="55"/>
      <c r="B53" s="29" t="s">
        <v>81</v>
      </c>
      <c r="C53" s="30" t="s">
        <v>217</v>
      </c>
      <c r="D53" s="69">
        <v>2</v>
      </c>
    </row>
    <row r="54" spans="1:4" ht="14.25" x14ac:dyDescent="0.2">
      <c r="A54" s="56"/>
      <c r="B54" s="29" t="s">
        <v>82</v>
      </c>
      <c r="C54" s="30" t="s">
        <v>218</v>
      </c>
      <c r="D54" s="69">
        <v>1</v>
      </c>
    </row>
    <row r="55" spans="1:4" ht="28.5" x14ac:dyDescent="0.2">
      <c r="A55" s="57" t="s">
        <v>40</v>
      </c>
      <c r="B55" s="37" t="s">
        <v>17</v>
      </c>
      <c r="C55" s="37" t="s">
        <v>229</v>
      </c>
      <c r="D55" s="70">
        <v>3</v>
      </c>
    </row>
    <row r="56" spans="1:4" ht="14.25" x14ac:dyDescent="0.2">
      <c r="A56" s="58"/>
      <c r="B56" s="37" t="s">
        <v>18</v>
      </c>
      <c r="C56" s="37" t="s">
        <v>230</v>
      </c>
      <c r="D56" s="70">
        <v>1</v>
      </c>
    </row>
    <row r="57" spans="1:4" ht="28.5" x14ac:dyDescent="0.2">
      <c r="A57" s="58"/>
      <c r="B57" s="37" t="s">
        <v>19</v>
      </c>
      <c r="C57" s="37" t="s">
        <v>231</v>
      </c>
      <c r="D57" s="70">
        <v>0</v>
      </c>
    </row>
    <row r="58" spans="1:4" ht="28.5" x14ac:dyDescent="0.2">
      <c r="A58" s="59"/>
      <c r="B58" s="37" t="s">
        <v>182</v>
      </c>
      <c r="C58" s="37" t="s">
        <v>232</v>
      </c>
      <c r="D58" s="70">
        <v>3</v>
      </c>
    </row>
    <row r="59" spans="1:4" ht="14.25" x14ac:dyDescent="0.2">
      <c r="A59" s="54" t="s">
        <v>41</v>
      </c>
      <c r="B59" s="28" t="s">
        <v>20</v>
      </c>
      <c r="C59" s="28" t="s">
        <v>233</v>
      </c>
      <c r="D59" s="69">
        <v>3</v>
      </c>
    </row>
    <row r="60" spans="1:4" ht="42.75" x14ac:dyDescent="0.2">
      <c r="A60" s="55"/>
      <c r="B60" s="28" t="s">
        <v>21</v>
      </c>
      <c r="C60" s="28" t="s">
        <v>234</v>
      </c>
      <c r="D60" s="69">
        <v>1</v>
      </c>
    </row>
    <row r="61" spans="1:4" ht="57" x14ac:dyDescent="0.2">
      <c r="A61" s="55"/>
      <c r="B61" s="28" t="s">
        <v>22</v>
      </c>
      <c r="C61" s="28" t="s">
        <v>238</v>
      </c>
      <c r="D61" s="69">
        <v>2</v>
      </c>
    </row>
    <row r="62" spans="1:4" ht="14.25" x14ac:dyDescent="0.2">
      <c r="A62" s="55"/>
      <c r="B62" s="28" t="s">
        <v>23</v>
      </c>
      <c r="C62" s="28" t="s">
        <v>235</v>
      </c>
      <c r="D62" s="69">
        <v>3</v>
      </c>
    </row>
    <row r="63" spans="1:4" ht="28.5" x14ac:dyDescent="0.2">
      <c r="A63" s="55"/>
      <c r="B63" s="28" t="s">
        <v>24</v>
      </c>
      <c r="C63" s="28" t="s">
        <v>236</v>
      </c>
      <c r="D63" s="69">
        <v>0</v>
      </c>
    </row>
    <row r="64" spans="1:4" ht="14.25" x14ac:dyDescent="0.2">
      <c r="A64" s="56"/>
      <c r="B64" s="28" t="s">
        <v>25</v>
      </c>
      <c r="C64" s="28" t="s">
        <v>237</v>
      </c>
      <c r="D64" s="69">
        <v>3</v>
      </c>
    </row>
    <row r="65" spans="1:4" ht="28.5" x14ac:dyDescent="0.2">
      <c r="A65" s="57" t="s">
        <v>42</v>
      </c>
      <c r="B65" s="37" t="s">
        <v>123</v>
      </c>
      <c r="C65" s="37" t="s">
        <v>26</v>
      </c>
      <c r="D65" s="70" t="s">
        <v>52</v>
      </c>
    </row>
    <row r="66" spans="1:4" ht="14.25" x14ac:dyDescent="0.2">
      <c r="A66" s="58"/>
      <c r="B66" s="37" t="s">
        <v>124</v>
      </c>
      <c r="C66" s="37" t="s">
        <v>27</v>
      </c>
      <c r="D66" s="70" t="s">
        <v>52</v>
      </c>
    </row>
    <row r="67" spans="1:4" ht="28.5" x14ac:dyDescent="0.2">
      <c r="A67" s="58"/>
      <c r="B67" s="37" t="s">
        <v>125</v>
      </c>
      <c r="C67" s="37" t="s">
        <v>28</v>
      </c>
      <c r="D67" s="70" t="s">
        <v>52</v>
      </c>
    </row>
    <row r="68" spans="1:4" ht="42.75" x14ac:dyDescent="0.2">
      <c r="A68" s="58"/>
      <c r="B68" s="37" t="s">
        <v>126</v>
      </c>
      <c r="C68" s="37" t="s">
        <v>29</v>
      </c>
      <c r="D68" s="70" t="s">
        <v>52</v>
      </c>
    </row>
    <row r="69" spans="1:4" ht="14.25" x14ac:dyDescent="0.2">
      <c r="A69" s="58"/>
      <c r="B69" s="37" t="s">
        <v>127</v>
      </c>
      <c r="C69" s="37" t="s">
        <v>30</v>
      </c>
      <c r="D69" s="70" t="s">
        <v>52</v>
      </c>
    </row>
    <row r="70" spans="1:4" ht="28.5" x14ac:dyDescent="0.2">
      <c r="A70" s="58"/>
      <c r="B70" s="37" t="s">
        <v>128</v>
      </c>
      <c r="C70" s="37" t="s">
        <v>31</v>
      </c>
      <c r="D70" s="70" t="s">
        <v>52</v>
      </c>
    </row>
    <row r="71" spans="1:4" ht="28.5" x14ac:dyDescent="0.2">
      <c r="A71" s="58"/>
      <c r="B71" s="37" t="s">
        <v>129</v>
      </c>
      <c r="C71" s="37" t="s">
        <v>32</v>
      </c>
      <c r="D71" s="70" t="s">
        <v>52</v>
      </c>
    </row>
    <row r="72" spans="1:4" ht="28.5" x14ac:dyDescent="0.2">
      <c r="A72" s="58"/>
      <c r="B72" s="37" t="s">
        <v>130</v>
      </c>
      <c r="C72" s="37" t="s">
        <v>33</v>
      </c>
      <c r="D72" s="70" t="s">
        <v>52</v>
      </c>
    </row>
    <row r="73" spans="1:4" ht="14.25" x14ac:dyDescent="0.2">
      <c r="A73" s="58"/>
      <c r="B73" s="35" t="s">
        <v>131</v>
      </c>
      <c r="C73" s="37" t="s">
        <v>239</v>
      </c>
      <c r="D73" s="70" t="s">
        <v>52</v>
      </c>
    </row>
    <row r="74" spans="1:4" ht="14.25" x14ac:dyDescent="0.2">
      <c r="A74" s="58"/>
      <c r="B74" s="35" t="s">
        <v>132</v>
      </c>
      <c r="C74" s="37" t="s">
        <v>240</v>
      </c>
      <c r="D74" s="70" t="s">
        <v>52</v>
      </c>
    </row>
    <row r="75" spans="1:4" ht="14.25" x14ac:dyDescent="0.2">
      <c r="A75" s="58"/>
      <c r="B75" s="35" t="s">
        <v>133</v>
      </c>
      <c r="C75" s="37" t="s">
        <v>241</v>
      </c>
      <c r="D75" s="70" t="s">
        <v>52</v>
      </c>
    </row>
    <row r="76" spans="1:4" ht="14.25" x14ac:dyDescent="0.2">
      <c r="A76" s="58"/>
      <c r="B76" s="35" t="s">
        <v>134</v>
      </c>
      <c r="C76" s="37" t="s">
        <v>242</v>
      </c>
      <c r="D76" s="70">
        <v>3</v>
      </c>
    </row>
    <row r="77" spans="1:4" ht="28.5" x14ac:dyDescent="0.2">
      <c r="A77" s="58"/>
      <c r="B77" s="35" t="s">
        <v>135</v>
      </c>
      <c r="C77" s="37" t="s">
        <v>44</v>
      </c>
      <c r="D77" s="70" t="s">
        <v>52</v>
      </c>
    </row>
    <row r="78" spans="1:4" ht="28.5" x14ac:dyDescent="0.2">
      <c r="A78" s="58"/>
      <c r="B78" s="37" t="s">
        <v>136</v>
      </c>
      <c r="C78" s="37" t="s">
        <v>34</v>
      </c>
      <c r="D78" s="70" t="s">
        <v>52</v>
      </c>
    </row>
    <row r="79" spans="1:4" ht="14.25" x14ac:dyDescent="0.2">
      <c r="A79" s="58"/>
      <c r="B79" s="35" t="s">
        <v>137</v>
      </c>
      <c r="C79" s="37" t="s">
        <v>243</v>
      </c>
      <c r="D79" s="70" t="s">
        <v>52</v>
      </c>
    </row>
    <row r="80" spans="1:4" ht="14.25" x14ac:dyDescent="0.2">
      <c r="A80" s="58"/>
      <c r="B80" s="35" t="s">
        <v>138</v>
      </c>
      <c r="C80" s="37" t="s">
        <v>244</v>
      </c>
      <c r="D80" s="70" t="s">
        <v>52</v>
      </c>
    </row>
    <row r="81" spans="1:4" ht="14.25" x14ac:dyDescent="0.2">
      <c r="A81" s="58"/>
      <c r="B81" s="35" t="s">
        <v>139</v>
      </c>
      <c r="C81" s="37" t="s">
        <v>45</v>
      </c>
      <c r="D81" s="70" t="s">
        <v>52</v>
      </c>
    </row>
    <row r="82" spans="1:4" ht="28.5" x14ac:dyDescent="0.2">
      <c r="A82" s="58"/>
      <c r="B82" s="35" t="s">
        <v>140</v>
      </c>
      <c r="C82" s="37" t="s">
        <v>245</v>
      </c>
      <c r="D82" s="70">
        <v>3</v>
      </c>
    </row>
    <row r="83" spans="1:4" ht="42.75" x14ac:dyDescent="0.2">
      <c r="A83" s="58"/>
      <c r="B83" s="35" t="s">
        <v>141</v>
      </c>
      <c r="C83" s="37" t="s">
        <v>89</v>
      </c>
      <c r="D83" s="70">
        <v>3</v>
      </c>
    </row>
    <row r="84" spans="1:4" ht="42.75" x14ac:dyDescent="0.2">
      <c r="A84" s="58"/>
      <c r="B84" s="37" t="s">
        <v>142</v>
      </c>
      <c r="C84" s="37" t="s">
        <v>35</v>
      </c>
      <c r="D84" s="70" t="s">
        <v>52</v>
      </c>
    </row>
    <row r="85" spans="1:4" ht="14.25" x14ac:dyDescent="0.2">
      <c r="A85" s="58"/>
      <c r="B85" s="37" t="s">
        <v>143</v>
      </c>
      <c r="C85" s="36" t="s">
        <v>36</v>
      </c>
      <c r="D85" s="70" t="s">
        <v>52</v>
      </c>
    </row>
    <row r="86" spans="1:4" ht="28.5" x14ac:dyDescent="0.2">
      <c r="A86" s="58"/>
      <c r="B86" s="35" t="s">
        <v>144</v>
      </c>
      <c r="C86" s="36" t="s">
        <v>46</v>
      </c>
      <c r="D86" s="70" t="s">
        <v>52</v>
      </c>
    </row>
    <row r="87" spans="1:4" ht="14.25" x14ac:dyDescent="0.2">
      <c r="A87" s="58"/>
      <c r="B87" s="35" t="s">
        <v>145</v>
      </c>
      <c r="C87" s="36" t="s">
        <v>47</v>
      </c>
      <c r="D87" s="70" t="s">
        <v>52</v>
      </c>
    </row>
    <row r="88" spans="1:4" ht="28.5" x14ac:dyDescent="0.2">
      <c r="A88" s="58"/>
      <c r="B88" s="35" t="s">
        <v>247</v>
      </c>
      <c r="C88" s="36" t="s">
        <v>246</v>
      </c>
      <c r="D88" s="70" t="s">
        <v>52</v>
      </c>
    </row>
    <row r="89" spans="1:4" ht="42.75" x14ac:dyDescent="0.2">
      <c r="A89" s="58"/>
      <c r="B89" s="35" t="s">
        <v>248</v>
      </c>
      <c r="C89" s="36" t="s">
        <v>48</v>
      </c>
      <c r="D89" s="70" t="s">
        <v>52</v>
      </c>
    </row>
    <row r="90" spans="1:4" ht="28.5" x14ac:dyDescent="0.2">
      <c r="A90" s="58"/>
      <c r="B90" s="37" t="s">
        <v>148</v>
      </c>
      <c r="C90" s="36" t="s">
        <v>37</v>
      </c>
      <c r="D90" s="70" t="s">
        <v>52</v>
      </c>
    </row>
    <row r="91" spans="1:4" ht="28.5" x14ac:dyDescent="0.2">
      <c r="A91" s="58"/>
      <c r="B91" s="37" t="s">
        <v>149</v>
      </c>
      <c r="C91" s="36" t="s">
        <v>38</v>
      </c>
      <c r="D91" s="70" t="s">
        <v>52</v>
      </c>
    </row>
    <row r="92" spans="1:4" ht="28.5" x14ac:dyDescent="0.2">
      <c r="A92" s="58"/>
      <c r="B92" s="37" t="s">
        <v>150</v>
      </c>
      <c r="C92" s="36" t="s">
        <v>39</v>
      </c>
      <c r="D92" s="70" t="s">
        <v>52</v>
      </c>
    </row>
    <row r="93" spans="1:4" ht="14.25" x14ac:dyDescent="0.2">
      <c r="A93" s="58"/>
      <c r="B93" s="35" t="s">
        <v>151</v>
      </c>
      <c r="C93" s="36" t="s">
        <v>257</v>
      </c>
      <c r="D93" s="70" t="s">
        <v>52</v>
      </c>
    </row>
    <row r="94" spans="1:4" ht="14.25" x14ac:dyDescent="0.2">
      <c r="A94" s="58"/>
      <c r="B94" s="35" t="s">
        <v>152</v>
      </c>
      <c r="C94" s="36" t="s">
        <v>258</v>
      </c>
      <c r="D94" s="70" t="s">
        <v>52</v>
      </c>
    </row>
    <row r="95" spans="1:4" ht="28.5" x14ac:dyDescent="0.2">
      <c r="A95" s="58"/>
      <c r="B95" s="35" t="s">
        <v>153</v>
      </c>
      <c r="C95" s="36" t="s">
        <v>259</v>
      </c>
      <c r="D95" s="70" t="s">
        <v>52</v>
      </c>
    </row>
    <row r="96" spans="1:4" ht="14.25" x14ac:dyDescent="0.2">
      <c r="A96" s="58"/>
      <c r="B96" s="35" t="s">
        <v>154</v>
      </c>
      <c r="C96" s="36" t="s">
        <v>249</v>
      </c>
      <c r="D96" s="70" t="s">
        <v>52</v>
      </c>
    </row>
    <row r="97" spans="1:4" ht="14.25" x14ac:dyDescent="0.2">
      <c r="A97" s="58"/>
      <c r="B97" s="35" t="s">
        <v>155</v>
      </c>
      <c r="C97" s="36" t="s">
        <v>250</v>
      </c>
      <c r="D97" s="70" t="s">
        <v>52</v>
      </c>
    </row>
    <row r="98" spans="1:4" ht="28.5" x14ac:dyDescent="0.2">
      <c r="A98" s="58"/>
      <c r="B98" s="35" t="s">
        <v>156</v>
      </c>
      <c r="C98" s="36" t="s">
        <v>49</v>
      </c>
      <c r="D98" s="70" t="s">
        <v>52</v>
      </c>
    </row>
    <row r="99" spans="1:4" ht="14.25" x14ac:dyDescent="0.2">
      <c r="A99" s="58"/>
      <c r="B99" s="37" t="s">
        <v>157</v>
      </c>
      <c r="C99" s="36" t="s">
        <v>251</v>
      </c>
      <c r="D99" s="70" t="s">
        <v>52</v>
      </c>
    </row>
    <row r="100" spans="1:4" ht="14.25" x14ac:dyDescent="0.2">
      <c r="A100" s="58"/>
      <c r="B100" s="37" t="s">
        <v>158</v>
      </c>
      <c r="C100" s="36" t="s">
        <v>252</v>
      </c>
      <c r="D100" s="70" t="s">
        <v>52</v>
      </c>
    </row>
    <row r="101" spans="1:4" ht="28.5" x14ac:dyDescent="0.2">
      <c r="A101" s="58"/>
      <c r="B101" s="37" t="s">
        <v>159</v>
      </c>
      <c r="C101" s="36" t="s">
        <v>253</v>
      </c>
      <c r="D101" s="70" t="s">
        <v>52</v>
      </c>
    </row>
    <row r="102" spans="1:4" ht="14.25" x14ac:dyDescent="0.2">
      <c r="A102" s="58"/>
      <c r="B102" s="37" t="s">
        <v>160</v>
      </c>
      <c r="C102" s="36" t="s">
        <v>50</v>
      </c>
      <c r="D102" s="70" t="s">
        <v>52</v>
      </c>
    </row>
    <row r="103" spans="1:4" ht="14.25" x14ac:dyDescent="0.2">
      <c r="A103" s="58"/>
      <c r="B103" s="37" t="s">
        <v>161</v>
      </c>
      <c r="C103" s="36" t="s">
        <v>254</v>
      </c>
      <c r="D103" s="70" t="s">
        <v>52</v>
      </c>
    </row>
    <row r="104" spans="1:4" ht="14.25" x14ac:dyDescent="0.2">
      <c r="A104" s="58"/>
      <c r="B104" s="37" t="s">
        <v>162</v>
      </c>
      <c r="C104" s="36" t="s">
        <v>51</v>
      </c>
      <c r="D104" s="70" t="s">
        <v>52</v>
      </c>
    </row>
    <row r="105" spans="1:4" ht="28.5" x14ac:dyDescent="0.2">
      <c r="A105" s="58"/>
      <c r="B105" s="35" t="s">
        <v>163</v>
      </c>
      <c r="C105" s="36" t="s">
        <v>255</v>
      </c>
      <c r="D105" s="70" t="s">
        <v>52</v>
      </c>
    </row>
    <row r="106" spans="1:4" ht="28.5" x14ac:dyDescent="0.2">
      <c r="A106" s="58"/>
      <c r="B106" s="35" t="s">
        <v>260</v>
      </c>
      <c r="C106" s="36" t="s">
        <v>256</v>
      </c>
      <c r="D106" s="70" t="s">
        <v>52</v>
      </c>
    </row>
    <row r="107" spans="1:4" ht="28.5" x14ac:dyDescent="0.2">
      <c r="A107" s="59"/>
      <c r="B107" s="35" t="s">
        <v>165</v>
      </c>
      <c r="C107" s="36" t="s">
        <v>88</v>
      </c>
      <c r="D107" s="70" t="s">
        <v>52</v>
      </c>
    </row>
    <row r="108" spans="1:4" ht="14.25" x14ac:dyDescent="0.2">
      <c r="A108" s="54" t="s">
        <v>43</v>
      </c>
      <c r="B108" s="29" t="s">
        <v>4</v>
      </c>
      <c r="C108" s="28" t="s">
        <v>261</v>
      </c>
      <c r="D108" s="69">
        <v>3</v>
      </c>
    </row>
    <row r="109" spans="1:4" ht="14.25" x14ac:dyDescent="0.2">
      <c r="A109" s="55"/>
      <c r="B109" s="28" t="s">
        <v>5</v>
      </c>
      <c r="C109" s="28" t="s">
        <v>262</v>
      </c>
      <c r="D109" s="69">
        <v>3</v>
      </c>
    </row>
    <row r="110" spans="1:4" ht="28.5" x14ac:dyDescent="0.2">
      <c r="A110" s="55"/>
      <c r="B110" s="28" t="s">
        <v>6</v>
      </c>
      <c r="C110" s="28" t="s">
        <v>263</v>
      </c>
      <c r="D110" s="69">
        <v>0</v>
      </c>
    </row>
    <row r="111" spans="1:4" ht="28.5" x14ac:dyDescent="0.2">
      <c r="A111" s="55"/>
      <c r="B111" s="28" t="s">
        <v>7</v>
      </c>
      <c r="C111" s="28" t="s">
        <v>264</v>
      </c>
      <c r="D111" s="69">
        <v>3</v>
      </c>
    </row>
    <row r="112" spans="1:4" ht="14.25" x14ac:dyDescent="0.2">
      <c r="A112" s="55"/>
      <c r="B112" s="30" t="s">
        <v>15</v>
      </c>
      <c r="C112" s="28" t="s">
        <v>265</v>
      </c>
      <c r="D112" s="69">
        <v>0</v>
      </c>
    </row>
    <row r="113" spans="1:4" ht="28.5" x14ac:dyDescent="0.2">
      <c r="A113" s="56"/>
      <c r="B113" s="28" t="s">
        <v>8</v>
      </c>
      <c r="C113" s="28" t="s">
        <v>266</v>
      </c>
      <c r="D113" s="69">
        <v>0</v>
      </c>
    </row>
    <row r="114" spans="1:4" ht="28.5" x14ac:dyDescent="0.2">
      <c r="A114" s="57" t="s">
        <v>97</v>
      </c>
      <c r="B114" s="37" t="s">
        <v>9</v>
      </c>
      <c r="C114" s="37" t="s">
        <v>267</v>
      </c>
      <c r="D114" s="70" t="s">
        <v>52</v>
      </c>
    </row>
    <row r="115" spans="1:4" ht="42.75" x14ac:dyDescent="0.2">
      <c r="A115" s="58"/>
      <c r="B115" s="37" t="s">
        <v>10</v>
      </c>
      <c r="C115" s="37" t="s">
        <v>268</v>
      </c>
      <c r="D115" s="70" t="s">
        <v>52</v>
      </c>
    </row>
    <row r="116" spans="1:4" ht="42.75" x14ac:dyDescent="0.2">
      <c r="A116" s="58"/>
      <c r="B116" s="37" t="s">
        <v>11</v>
      </c>
      <c r="C116" s="37" t="s">
        <v>269</v>
      </c>
      <c r="D116" s="70" t="s">
        <v>52</v>
      </c>
    </row>
    <row r="117" spans="1:4" ht="42.75" x14ac:dyDescent="0.2">
      <c r="A117" s="58"/>
      <c r="B117" s="37" t="s">
        <v>12</v>
      </c>
      <c r="C117" s="37" t="s">
        <v>270</v>
      </c>
      <c r="D117" s="70" t="s">
        <v>52</v>
      </c>
    </row>
    <row r="118" spans="1:4" ht="42.75" x14ac:dyDescent="0.2">
      <c r="A118" s="58"/>
      <c r="B118" s="37" t="s">
        <v>13</v>
      </c>
      <c r="C118" s="37" t="s">
        <v>271</v>
      </c>
      <c r="D118" s="70">
        <v>3</v>
      </c>
    </row>
    <row r="119" spans="1:4" ht="28.5" x14ac:dyDescent="0.2">
      <c r="A119" s="59"/>
      <c r="B119" s="37" t="s">
        <v>14</v>
      </c>
      <c r="C119" s="37" t="s">
        <v>272</v>
      </c>
      <c r="D119" s="70" t="s">
        <v>52</v>
      </c>
    </row>
    <row r="121" spans="1:4" x14ac:dyDescent="0.2">
      <c r="A121" s="12" t="s">
        <v>103</v>
      </c>
    </row>
    <row r="122" spans="1:4" x14ac:dyDescent="0.2">
      <c r="A122" s="12" t="s">
        <v>104</v>
      </c>
    </row>
    <row r="123" spans="1:4" x14ac:dyDescent="0.2">
      <c r="A123" s="12" t="s">
        <v>107</v>
      </c>
    </row>
    <row r="124" spans="1:4" x14ac:dyDescent="0.2">
      <c r="A124" s="12" t="s">
        <v>105</v>
      </c>
    </row>
    <row r="125" spans="1:4" x14ac:dyDescent="0.2">
      <c r="A125" s="12" t="s">
        <v>95</v>
      </c>
    </row>
    <row r="126" spans="1:4" x14ac:dyDescent="0.2">
      <c r="A126" s="12" t="s">
        <v>94</v>
      </c>
    </row>
    <row r="127" spans="1:4" x14ac:dyDescent="0.2">
      <c r="A127" s="12" t="s">
        <v>106</v>
      </c>
    </row>
    <row r="128" spans="1:4" x14ac:dyDescent="0.2">
      <c r="A128" s="12" t="s">
        <v>108</v>
      </c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</sheetData>
  <sheetProtection algorithmName="SHA-512" hashValue="97cfeCeb/Wn+QQtFlODqQz67gf5uFRWt9PmKzBrO0JzBaCAC0Lc6bE+47FG5loZ8jkEU6t746kEFODU3Xx63GA==" saltValue="pqhpWZpl6WbNHl3+PgkzUA==" spinCount="100000" sheet="1" objects="1" scenarios="1"/>
  <mergeCells count="10">
    <mergeCell ref="A1:D1"/>
    <mergeCell ref="A3:B3"/>
    <mergeCell ref="A15:A26"/>
    <mergeCell ref="A114:A119"/>
    <mergeCell ref="A27:A39"/>
    <mergeCell ref="A55:A58"/>
    <mergeCell ref="A59:A64"/>
    <mergeCell ref="A65:A107"/>
    <mergeCell ref="A108:A113"/>
    <mergeCell ref="A40:A54"/>
  </mergeCells>
  <dataValidations count="2">
    <dataValidation type="list" allowBlank="1" showInputMessage="1" showErrorMessage="1" sqref="B11">
      <formula1>$A$122:$A$128</formula1>
    </dataValidation>
    <dataValidation type="list" allowBlank="1" showInputMessage="1" showErrorMessage="1" sqref="D15:D119">
      <formula1>$C$4:$C$8</formula1>
    </dataValidation>
  </dataValidations>
  <pageMargins left="0.511811024" right="0.511811024" top="0.78740157499999996" bottom="0.78740157499999996" header="0.31496062000000002" footer="0.31496062000000002"/>
  <pageSetup paperSize="9" scale="51" orientation="portrait" horizontalDpi="0" verticalDpi="0" r:id="rId1"/>
  <rowBreaks count="2" manualBreakCount="2">
    <brk id="61" max="3" man="1"/>
    <brk id="119" max="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opLeftCell="A26" zoomScaleNormal="100" workbookViewId="0">
      <selection sqref="A1:D44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16.5703125" customWidth="1"/>
    <col min="4" max="4" width="36.5703125" bestFit="1" customWidth="1"/>
  </cols>
  <sheetData>
    <row r="1" spans="1:4" ht="105" customHeight="1" x14ac:dyDescent="0.35">
      <c r="A1" s="60" t="s">
        <v>167</v>
      </c>
      <c r="B1" s="61"/>
      <c r="C1" s="61"/>
      <c r="D1" s="62"/>
    </row>
    <row r="2" spans="1:4" ht="25.5" x14ac:dyDescent="0.2">
      <c r="A2" s="63" t="str">
        <f>'Avaliação do ODA'!B10</f>
        <v>Objeto 1</v>
      </c>
      <c r="B2" s="63"/>
      <c r="C2" s="63"/>
      <c r="D2" s="63"/>
    </row>
    <row r="3" spans="1:4" ht="25.5" x14ac:dyDescent="0.2">
      <c r="A3" s="14" t="s">
        <v>102</v>
      </c>
      <c r="B3" s="64" t="str">
        <f>'Avaliação do ODA'!B11</f>
        <v>Vídeo</v>
      </c>
      <c r="C3" s="64"/>
      <c r="D3" s="64"/>
    </row>
    <row r="4" spans="1:4" ht="45" x14ac:dyDescent="0.2">
      <c r="A4" s="34" t="s">
        <v>98</v>
      </c>
      <c r="B4" s="34" t="s">
        <v>177</v>
      </c>
      <c r="C4" s="34" t="s">
        <v>99</v>
      </c>
      <c r="D4" s="34" t="s">
        <v>109</v>
      </c>
    </row>
    <row r="5" spans="1:4" x14ac:dyDescent="0.2">
      <c r="A5" s="42" t="s">
        <v>169</v>
      </c>
      <c r="B5" s="9">
        <f>AVERAGE('Avaliação do ODA'!D15:D26)</f>
        <v>1.9166666666666667</v>
      </c>
      <c r="C5" s="9">
        <f>B5/3*100</f>
        <v>63.888888888888893</v>
      </c>
      <c r="D5" s="8" t="str">
        <f>IF(C5&lt;=30,"Apresenta lacuna de convergência",IF(C5&lt;=69,"Apresenta potencialidade de convergência","Apresenta convergência"))</f>
        <v>Apresenta potencialidade de convergência</v>
      </c>
    </row>
    <row r="6" spans="1:4" x14ac:dyDescent="0.2">
      <c r="A6" s="42" t="s">
        <v>168</v>
      </c>
      <c r="B6" s="9">
        <f>AVERAGE('Avaliação do ODA'!D27:D39)</f>
        <v>2.0769230769230771</v>
      </c>
      <c r="C6" s="9">
        <f t="shared" ref="C6:C12" si="0">B6/3*100</f>
        <v>69.230769230769241</v>
      </c>
      <c r="D6" s="8" t="str">
        <f t="shared" ref="D6:D12" si="1">IF(C6&lt;=30,"Apresenta lacuna de convergência",IF(C6&lt;=69,"Apresenta potencialidade de convergência","Apresenta convergência"))</f>
        <v>Apresenta convergência</v>
      </c>
    </row>
    <row r="7" spans="1:4" x14ac:dyDescent="0.2">
      <c r="A7" s="15" t="s">
        <v>53</v>
      </c>
      <c r="B7" s="9">
        <f>AVERAGE('Avaliação do ODA'!D40:D54)</f>
        <v>1.2666666666666666</v>
      </c>
      <c r="C7" s="9">
        <f t="shared" si="0"/>
        <v>42.222222222222221</v>
      </c>
      <c r="D7" s="8" t="str">
        <f t="shared" si="1"/>
        <v>Apresenta potencialidade de convergência</v>
      </c>
    </row>
    <row r="8" spans="1:4" x14ac:dyDescent="0.2">
      <c r="A8" s="42" t="s">
        <v>170</v>
      </c>
      <c r="B8" s="9">
        <f>AVERAGE('Avaliação do ODA'!D55:D58)</f>
        <v>1.75</v>
      </c>
      <c r="C8" s="9">
        <f t="shared" si="0"/>
        <v>58.333333333333336</v>
      </c>
      <c r="D8" s="8" t="str">
        <f t="shared" si="1"/>
        <v>Apresenta potencialidade de convergência</v>
      </c>
    </row>
    <row r="9" spans="1:4" x14ac:dyDescent="0.2">
      <c r="A9" s="42" t="s">
        <v>171</v>
      </c>
      <c r="B9" s="9">
        <f>AVERAGE('Avaliação do ODA'!D59:D64)</f>
        <v>2</v>
      </c>
      <c r="C9" s="9">
        <f t="shared" si="0"/>
        <v>66.666666666666657</v>
      </c>
      <c r="D9" s="8" t="str">
        <f t="shared" si="1"/>
        <v>Apresenta potencialidade de convergência</v>
      </c>
    </row>
    <row r="10" spans="1:4" x14ac:dyDescent="0.2">
      <c r="A10" s="42" t="s">
        <v>172</v>
      </c>
      <c r="B10" s="9">
        <f>AVERAGE('Avaliação do ODA'!D65:D107)</f>
        <v>3</v>
      </c>
      <c r="C10" s="9">
        <f t="shared" si="0"/>
        <v>100</v>
      </c>
      <c r="D10" s="8" t="str">
        <f t="shared" si="1"/>
        <v>Apresenta convergência</v>
      </c>
    </row>
    <row r="11" spans="1:4" x14ac:dyDescent="0.2">
      <c r="A11" s="15" t="s">
        <v>43</v>
      </c>
      <c r="B11" s="9">
        <f>AVERAGE('Avaliação do ODA'!D108:D113)</f>
        <v>1.5</v>
      </c>
      <c r="C11" s="9">
        <f t="shared" si="0"/>
        <v>50</v>
      </c>
      <c r="D11" s="8" t="str">
        <f t="shared" si="1"/>
        <v>Apresenta potencialidade de convergência</v>
      </c>
    </row>
    <row r="12" spans="1:4" x14ac:dyDescent="0.2">
      <c r="A12" s="42" t="s">
        <v>100</v>
      </c>
      <c r="B12" s="9">
        <f>AVERAGE('Avaliação do ODA'!D114:D119)</f>
        <v>3</v>
      </c>
      <c r="C12" s="9">
        <f t="shared" si="0"/>
        <v>100</v>
      </c>
      <c r="D12" s="8" t="str">
        <f t="shared" si="1"/>
        <v>Apresenta convergência</v>
      </c>
    </row>
  </sheetData>
  <sheetProtection algorithmName="SHA-512" hashValue="zmccfKIUfl7Mm69Ji7hkZMdp4U7iKqGjijkGDzLMOe9Zph3oyEacli09OFXwfuS1b5tnrh31VpUe4XuiWeXbEA==" saltValue="ap9y9VBy9VBunE3DlJy4tg==" spinCount="100000" sheet="1" objects="1" scenarios="1"/>
  <mergeCells count="3">
    <mergeCell ref="A1:D1"/>
    <mergeCell ref="A2:D2"/>
    <mergeCell ref="B3:D3"/>
  </mergeCells>
  <pageMargins left="0.511811024" right="0.511811024" top="0.78740157499999996" bottom="0.78740157499999996" header="0.31496062000000002" footer="0.31496062000000002"/>
  <pageSetup paperSize="9" scale="71" orientation="portrait" horizontalDpi="0" verticalDpi="0" r:id="rId1"/>
  <ignoredErrors>
    <ignoredError sqref="B5:B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opLeftCell="A28" zoomScaleNormal="100" workbookViewId="0">
      <selection sqref="A1:C45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5" t="str">
        <f>'Análise do ODA'!A5</f>
        <v>Prática Docente: atividades formativas</v>
      </c>
      <c r="B1" s="65"/>
      <c r="C1" s="65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42.75" x14ac:dyDescent="0.2">
      <c r="A5" s="39" t="s">
        <v>93</v>
      </c>
      <c r="B5" s="17">
        <f>'Avaliação do ODA'!D15</f>
        <v>3</v>
      </c>
      <c r="C5" s="9" t="str">
        <f>IF(B5&lt;2,"Lacuna",IF(B5="NA","Não se aplica","Converge"))</f>
        <v>Converge</v>
      </c>
    </row>
    <row r="6" spans="1:3" ht="28.5" x14ac:dyDescent="0.2">
      <c r="A6" s="40" t="s">
        <v>92</v>
      </c>
      <c r="B6" s="17">
        <f>'Avaliação do ODA'!D16</f>
        <v>2</v>
      </c>
      <c r="C6" s="9" t="str">
        <f t="shared" ref="C6:C16" si="0">IF(B6&lt;2,"Lacuna",IF(B6="NA","Não se aplica","Converge"))</f>
        <v>Converge</v>
      </c>
    </row>
    <row r="7" spans="1:3" ht="28.5" x14ac:dyDescent="0.2">
      <c r="A7" s="40" t="s">
        <v>90</v>
      </c>
      <c r="B7" s="17">
        <f>'Avaliação do ODA'!D17</f>
        <v>1</v>
      </c>
      <c r="C7" s="9" t="str">
        <f t="shared" si="0"/>
        <v>Lacuna</v>
      </c>
    </row>
    <row r="8" spans="1:3" ht="28.5" x14ac:dyDescent="0.2">
      <c r="A8" s="40" t="s">
        <v>91</v>
      </c>
      <c r="B8" s="17">
        <f>'Avaliação do ODA'!D18</f>
        <v>2</v>
      </c>
      <c r="C8" s="9" t="str">
        <f t="shared" si="0"/>
        <v>Converge</v>
      </c>
    </row>
    <row r="9" spans="1:3" ht="14.25" x14ac:dyDescent="0.2">
      <c r="A9" s="40" t="s">
        <v>59</v>
      </c>
      <c r="B9" s="17">
        <f>'Avaliação do ODA'!D19</f>
        <v>3</v>
      </c>
      <c r="C9" s="9" t="str">
        <f>IF(B9&lt;2,"Lacuna",IF(B9="NA","Não se aplica","Converge"))</f>
        <v>Converge</v>
      </c>
    </row>
    <row r="10" spans="1:3" ht="14.25" x14ac:dyDescent="0.2">
      <c r="A10" s="40" t="s">
        <v>60</v>
      </c>
      <c r="B10" s="17">
        <f>'Avaliação do ODA'!D20</f>
        <v>2</v>
      </c>
      <c r="C10" s="9" t="str">
        <f t="shared" si="0"/>
        <v>Converge</v>
      </c>
    </row>
    <row r="11" spans="1:3" ht="14.25" x14ac:dyDescent="0.2">
      <c r="A11" s="40" t="s">
        <v>61</v>
      </c>
      <c r="B11" s="17">
        <f>'Avaliação do ODA'!D21</f>
        <v>2</v>
      </c>
      <c r="C11" s="9" t="str">
        <f t="shared" si="0"/>
        <v>Converge</v>
      </c>
    </row>
    <row r="12" spans="1:3" ht="14.25" x14ac:dyDescent="0.2">
      <c r="A12" s="40" t="s">
        <v>62</v>
      </c>
      <c r="B12" s="17">
        <f>'Avaliação do ODA'!D22</f>
        <v>3</v>
      </c>
      <c r="C12" s="9" t="str">
        <f t="shared" si="0"/>
        <v>Converge</v>
      </c>
    </row>
    <row r="13" spans="1:3" ht="14.25" x14ac:dyDescent="0.2">
      <c r="A13" s="40" t="s">
        <v>63</v>
      </c>
      <c r="B13" s="17">
        <f>'Avaliação do ODA'!D23</f>
        <v>0</v>
      </c>
      <c r="C13" s="9" t="str">
        <f t="shared" si="0"/>
        <v>Lacuna</v>
      </c>
    </row>
    <row r="14" spans="1:3" ht="14.25" x14ac:dyDescent="0.2">
      <c r="A14" s="40" t="s">
        <v>64</v>
      </c>
      <c r="B14" s="17">
        <f>'Avaliação do ODA'!D24</f>
        <v>3</v>
      </c>
      <c r="C14" s="9" t="str">
        <f t="shared" si="0"/>
        <v>Converge</v>
      </c>
    </row>
    <row r="15" spans="1:3" ht="14.25" x14ac:dyDescent="0.2">
      <c r="A15" s="40" t="s">
        <v>65</v>
      </c>
      <c r="B15" s="17">
        <f>'Avaliação do ODA'!D25</f>
        <v>0</v>
      </c>
      <c r="C15" s="9" t="str">
        <f t="shared" si="0"/>
        <v>Lacuna</v>
      </c>
    </row>
    <row r="16" spans="1:3" ht="14.25" x14ac:dyDescent="0.2">
      <c r="A16" s="40" t="s">
        <v>66</v>
      </c>
      <c r="B16" s="17">
        <f>'Avaliação do ODA'!D26</f>
        <v>2</v>
      </c>
      <c r="C16" s="9" t="str">
        <f t="shared" si="0"/>
        <v>Converge</v>
      </c>
    </row>
    <row r="17" spans="1:3" ht="15" x14ac:dyDescent="0.2">
      <c r="A17" s="34" t="s">
        <v>111</v>
      </c>
      <c r="B17" s="41">
        <f>AVERAGE(B5:B16)</f>
        <v>1.9166666666666667</v>
      </c>
      <c r="C17" s="18"/>
    </row>
    <row r="19" spans="1:3" ht="30" x14ac:dyDescent="0.2">
      <c r="A19" s="34" t="s">
        <v>114</v>
      </c>
      <c r="B19" s="41">
        <f>B17/3*100</f>
        <v>63.888888888888893</v>
      </c>
      <c r="C19" s="8" t="str">
        <f>IF(B19&lt;=33.34,"Apresenta lacuna de convergência",IF(B19&lt;=69,"Apresenta potencialidade de convergência","Apresenta convergência"))</f>
        <v>Apresenta potencialidade de convergência</v>
      </c>
    </row>
    <row r="20" spans="1:3" ht="38.25" x14ac:dyDescent="0.2">
      <c r="A20" s="34" t="s">
        <v>115</v>
      </c>
      <c r="B20" s="41">
        <f>B17</f>
        <v>1.9166666666666667</v>
      </c>
      <c r="C20" s="38" t="str">
        <f>IF(B17&lt;2,A22,IF(B17&lt;2.5,A23,A24))</f>
        <v xml:space="preserve">Os elementos analíticos apresentam um fator de convergência abaixo da expectativa da categoria analisada. </v>
      </c>
    </row>
    <row r="22" spans="1:3" x14ac:dyDescent="0.2">
      <c r="A22" s="46" t="s">
        <v>112</v>
      </c>
    </row>
    <row r="23" spans="1:3" x14ac:dyDescent="0.2">
      <c r="A23" s="46" t="s">
        <v>113</v>
      </c>
    </row>
    <row r="24" spans="1:3" x14ac:dyDescent="0.2">
      <c r="A24" s="46" t="s">
        <v>117</v>
      </c>
    </row>
    <row r="25" spans="1:3" x14ac:dyDescent="0.2">
      <c r="A25" s="19"/>
    </row>
    <row r="26" spans="1:3" x14ac:dyDescent="0.2">
      <c r="A26" s="19"/>
    </row>
  </sheetData>
  <sheetProtection algorithmName="SHA-512" hashValue="ZuzsSYVMQq/oDX4wU5wJ9uBmuHLNPJ49y3aLbFiW+whnebLNC4uyGmg72MmGfsTJRiWLpuC4rb4Cf3GjAPMDSQ==" saltValue="ObekIZhpDoorGA1z9zfmBg==" spinCount="100000" sheet="1" objects="1" scenarios="1"/>
  <mergeCells count="3">
    <mergeCell ref="A1:C1"/>
    <mergeCell ref="A2:C2"/>
    <mergeCell ref="B3:C3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zoomScaleNormal="100" workbookViewId="0">
      <selection activeCell="G44" sqref="G44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5" t="str">
        <f>'Análise do ODA'!A6</f>
        <v>Metodologias ativas - Sala de Aula Invertida</v>
      </c>
      <c r="B1" s="65"/>
      <c r="C1" s="65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14.25" x14ac:dyDescent="0.2">
      <c r="A5" s="43" t="s">
        <v>57</v>
      </c>
      <c r="B5" s="17">
        <f>'Avaliação do ODA'!D27</f>
        <v>3</v>
      </c>
      <c r="C5" s="9" t="str">
        <f>IF(B5&lt;2,"Lacuna",IF(B5="NA","Não se aplica","Converge"))</f>
        <v>Converge</v>
      </c>
    </row>
    <row r="6" spans="1:3" ht="14.25" x14ac:dyDescent="0.2">
      <c r="A6" s="43" t="s">
        <v>67</v>
      </c>
      <c r="B6" s="17">
        <f>'Avaliação do ODA'!D28</f>
        <v>3</v>
      </c>
      <c r="C6" s="9" t="str">
        <f t="shared" ref="C6:C17" si="0">IF(B6&lt;2,"Lacuna","Converge")</f>
        <v>Converge</v>
      </c>
    </row>
    <row r="7" spans="1:3" ht="14.25" x14ac:dyDescent="0.2">
      <c r="A7" s="43" t="s">
        <v>68</v>
      </c>
      <c r="B7" s="17">
        <f>'Avaliação do ODA'!D29</f>
        <v>0</v>
      </c>
      <c r="C7" s="9" t="str">
        <f t="shared" si="0"/>
        <v>Lacuna</v>
      </c>
    </row>
    <row r="8" spans="1:3" ht="14.25" x14ac:dyDescent="0.2">
      <c r="A8" s="43" t="s">
        <v>69</v>
      </c>
      <c r="B8" s="17">
        <f>'Avaliação do ODA'!D30</f>
        <v>0</v>
      </c>
      <c r="C8" s="9" t="str">
        <f t="shared" si="0"/>
        <v>Lacuna</v>
      </c>
    </row>
    <row r="9" spans="1:3" ht="14.25" x14ac:dyDescent="0.2">
      <c r="A9" s="43" t="s">
        <v>58</v>
      </c>
      <c r="B9" s="17">
        <f>'Avaliação do ODA'!D31</f>
        <v>3</v>
      </c>
      <c r="C9" s="9" t="str">
        <f t="shared" si="0"/>
        <v>Converge</v>
      </c>
    </row>
    <row r="10" spans="1:3" ht="14.25" x14ac:dyDescent="0.2">
      <c r="A10" s="43" t="s">
        <v>87</v>
      </c>
      <c r="B10" s="17">
        <f>'Avaliação do ODA'!D32</f>
        <v>3</v>
      </c>
      <c r="C10" s="9" t="str">
        <f t="shared" si="0"/>
        <v>Converge</v>
      </c>
    </row>
    <row r="11" spans="1:3" ht="14.25" x14ac:dyDescent="0.2">
      <c r="A11" s="43" t="s">
        <v>83</v>
      </c>
      <c r="B11" s="17">
        <f>'Avaliação do ODA'!D33</f>
        <v>3</v>
      </c>
      <c r="C11" s="9" t="str">
        <f t="shared" si="0"/>
        <v>Converge</v>
      </c>
    </row>
    <row r="12" spans="1:3" ht="14.25" x14ac:dyDescent="0.2">
      <c r="A12" s="43" t="s">
        <v>78</v>
      </c>
      <c r="B12" s="17">
        <f>'Avaliação do ODA'!D34</f>
        <v>0</v>
      </c>
      <c r="C12" s="9" t="str">
        <f t="shared" si="0"/>
        <v>Lacuna</v>
      </c>
    </row>
    <row r="13" spans="1:3" ht="14.25" x14ac:dyDescent="0.2">
      <c r="A13" s="40" t="s">
        <v>16</v>
      </c>
      <c r="B13" s="17">
        <f>'Avaliação do ODA'!D35</f>
        <v>3</v>
      </c>
      <c r="C13" s="9" t="str">
        <f t="shared" si="0"/>
        <v>Converge</v>
      </c>
    </row>
    <row r="14" spans="1:3" ht="14.25" x14ac:dyDescent="0.2">
      <c r="A14" s="43" t="s">
        <v>54</v>
      </c>
      <c r="B14" s="17">
        <f>'Avaliação do ODA'!D36</f>
        <v>2</v>
      </c>
      <c r="C14" s="9" t="str">
        <f t="shared" si="0"/>
        <v>Converge</v>
      </c>
    </row>
    <row r="15" spans="1:3" ht="14.25" x14ac:dyDescent="0.2">
      <c r="A15" s="43" t="s">
        <v>84</v>
      </c>
      <c r="B15" s="17">
        <f>'Avaliação do ODA'!D37</f>
        <v>3</v>
      </c>
      <c r="C15" s="9" t="str">
        <f t="shared" si="0"/>
        <v>Converge</v>
      </c>
    </row>
    <row r="16" spans="1:3" ht="14.25" x14ac:dyDescent="0.2">
      <c r="A16" s="43" t="s">
        <v>55</v>
      </c>
      <c r="B16" s="17">
        <f>'Avaliação do ODA'!D38</f>
        <v>3</v>
      </c>
      <c r="C16" s="9" t="str">
        <f t="shared" si="0"/>
        <v>Converge</v>
      </c>
    </row>
    <row r="17" spans="1:3" ht="14.25" x14ac:dyDescent="0.2">
      <c r="A17" s="43" t="s">
        <v>56</v>
      </c>
      <c r="B17" s="17">
        <f>'Avaliação do ODA'!D39</f>
        <v>1</v>
      </c>
      <c r="C17" s="9" t="str">
        <f t="shared" si="0"/>
        <v>Lacuna</v>
      </c>
    </row>
    <row r="18" spans="1:3" ht="15" x14ac:dyDescent="0.2">
      <c r="A18" s="34" t="s">
        <v>111</v>
      </c>
      <c r="B18" s="41">
        <f>AVERAGE(B5:B17)</f>
        <v>2.0769230769230771</v>
      </c>
      <c r="C18" s="18"/>
    </row>
    <row r="20" spans="1:3" ht="30" x14ac:dyDescent="0.2">
      <c r="A20" s="34" t="s">
        <v>114</v>
      </c>
      <c r="B20" s="41">
        <f>B18/3*100</f>
        <v>69.230769230769241</v>
      </c>
      <c r="C20" s="8" t="str">
        <f>IF(B20&lt;=33.34,"Apresenta lacuna de convergência",IF(B20&lt;=69,"Apresenta potencialidade de convergência","Apresenta convergência"))</f>
        <v>Apresenta convergência</v>
      </c>
    </row>
    <row r="21" spans="1:3" ht="38.25" x14ac:dyDescent="0.2">
      <c r="A21" s="34" t="s">
        <v>115</v>
      </c>
      <c r="B21" s="41">
        <f>B18</f>
        <v>2.0769230769230771</v>
      </c>
      <c r="C21" s="38" t="str">
        <f>IF(B18&lt;2,A23,IF(B18&lt;2.5,A24,A25))</f>
        <v xml:space="preserve">Os elementos analíticos apresentam um fator de convergência dentro da expectativa da categoria analisada. </v>
      </c>
    </row>
    <row r="23" spans="1:3" x14ac:dyDescent="0.2">
      <c r="A23" s="46" t="s">
        <v>112</v>
      </c>
    </row>
    <row r="24" spans="1:3" x14ac:dyDescent="0.2">
      <c r="A24" s="46" t="s">
        <v>113</v>
      </c>
    </row>
    <row r="25" spans="1:3" x14ac:dyDescent="0.2">
      <c r="A25" s="46" t="s">
        <v>117</v>
      </c>
    </row>
    <row r="26" spans="1:3" x14ac:dyDescent="0.2">
      <c r="A26" s="19"/>
    </row>
    <row r="27" spans="1:3" x14ac:dyDescent="0.2">
      <c r="A27" s="19"/>
    </row>
  </sheetData>
  <sheetProtection algorithmName="SHA-512" hashValue="0OXC7HXGxsV0Pf4fEHvwNOamP2wJrRxm05fRCB7eb2BfZ+Ow42lve8PpKKx1paHpEjxBbnqaW8wTdMh7n5pygQ==" saltValue="3IXQVzT+5mDVBa1TrIbZ7A==" spinCount="100000" sheet="1" objects="1" scenarios="1"/>
  <mergeCells count="3">
    <mergeCell ref="A1:C1"/>
    <mergeCell ref="A2:C2"/>
    <mergeCell ref="B3:C3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topLeftCell="A16" zoomScaleNormal="100" workbookViewId="0">
      <selection activeCell="B20" sqref="B20 A25:A27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5" t="str">
        <f>'Análise do ODA'!A7</f>
        <v>Metodologias ativas - EsM + IpC</v>
      </c>
      <c r="B1" s="65"/>
      <c r="C1" s="65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14.25" x14ac:dyDescent="0.2">
      <c r="A5" s="29" t="s">
        <v>70</v>
      </c>
      <c r="B5" s="17">
        <f>'Avaliação do ODA'!D40</f>
        <v>0</v>
      </c>
      <c r="C5" s="9" t="str">
        <f t="shared" ref="C5:C19" si="0">IF(B5&lt;2,"Lacuna",IF(B5="NA","Não se aplica","Converge"))</f>
        <v>Lacuna</v>
      </c>
    </row>
    <row r="6" spans="1:3" ht="14.25" x14ac:dyDescent="0.2">
      <c r="A6" s="29" t="s">
        <v>71</v>
      </c>
      <c r="B6" s="17">
        <f>'Avaliação do ODA'!D41</f>
        <v>1</v>
      </c>
      <c r="C6" s="9" t="str">
        <f t="shared" si="0"/>
        <v>Lacuna</v>
      </c>
    </row>
    <row r="7" spans="1:3" ht="14.25" x14ac:dyDescent="0.2">
      <c r="A7" s="29" t="s">
        <v>72</v>
      </c>
      <c r="B7" s="17">
        <f>'Avaliação do ODA'!D42</f>
        <v>0</v>
      </c>
      <c r="C7" s="9" t="str">
        <f t="shared" si="0"/>
        <v>Lacuna</v>
      </c>
    </row>
    <row r="8" spans="1:3" ht="14.25" x14ac:dyDescent="0.2">
      <c r="A8" s="29" t="s">
        <v>73</v>
      </c>
      <c r="B8" s="17">
        <f>'Avaliação do ODA'!D43</f>
        <v>2</v>
      </c>
      <c r="C8" s="9" t="str">
        <f t="shared" si="0"/>
        <v>Converge</v>
      </c>
    </row>
    <row r="9" spans="1:3" ht="14.25" x14ac:dyDescent="0.2">
      <c r="A9" s="29" t="s">
        <v>74</v>
      </c>
      <c r="B9" s="17">
        <f>'Avaliação do ODA'!D44</f>
        <v>2</v>
      </c>
      <c r="C9" s="9" t="str">
        <f t="shared" si="0"/>
        <v>Converge</v>
      </c>
    </row>
    <row r="10" spans="1:3" ht="14.25" x14ac:dyDescent="0.2">
      <c r="A10" s="29" t="s">
        <v>75</v>
      </c>
      <c r="B10" s="17">
        <f>'Avaliação do ODA'!D45</f>
        <v>0</v>
      </c>
      <c r="C10" s="9" t="str">
        <f t="shared" si="0"/>
        <v>Lacuna</v>
      </c>
    </row>
    <row r="11" spans="1:3" ht="14.25" x14ac:dyDescent="0.2">
      <c r="A11" s="29" t="s">
        <v>76</v>
      </c>
      <c r="B11" s="17">
        <f>'Avaliação do ODA'!D46</f>
        <v>0</v>
      </c>
      <c r="C11" s="9" t="str">
        <f t="shared" si="0"/>
        <v>Lacuna</v>
      </c>
    </row>
    <row r="12" spans="1:3" ht="14.25" x14ac:dyDescent="0.2">
      <c r="A12" s="29" t="s">
        <v>77</v>
      </c>
      <c r="B12" s="17">
        <f>'Avaliação do ODA'!D47</f>
        <v>1</v>
      </c>
      <c r="C12" s="9" t="str">
        <f t="shared" si="0"/>
        <v>Lacuna</v>
      </c>
    </row>
    <row r="13" spans="1:3" ht="14.25" x14ac:dyDescent="0.2">
      <c r="A13" s="29" t="s">
        <v>79</v>
      </c>
      <c r="B13" s="17">
        <f>'Avaliação do ODA'!D48</f>
        <v>0</v>
      </c>
      <c r="C13" s="9" t="str">
        <f t="shared" si="0"/>
        <v>Lacuna</v>
      </c>
    </row>
    <row r="14" spans="1:3" ht="14.25" x14ac:dyDescent="0.2">
      <c r="A14" s="31" t="s">
        <v>16</v>
      </c>
      <c r="B14" s="17">
        <f>'Avaliação do ODA'!D49</f>
        <v>3</v>
      </c>
      <c r="C14" s="9" t="str">
        <f t="shared" si="0"/>
        <v>Converge</v>
      </c>
    </row>
    <row r="15" spans="1:3" ht="14.25" x14ac:dyDescent="0.2">
      <c r="A15" s="29" t="s">
        <v>85</v>
      </c>
      <c r="B15" s="17">
        <f>'Avaliação do ODA'!D50</f>
        <v>3</v>
      </c>
      <c r="C15" s="9" t="str">
        <f t="shared" si="0"/>
        <v>Converge</v>
      </c>
    </row>
    <row r="16" spans="1:3" ht="14.25" x14ac:dyDescent="0.2">
      <c r="A16" s="29" t="s">
        <v>86</v>
      </c>
      <c r="B16" s="17">
        <f>'Avaliação do ODA'!D51</f>
        <v>1</v>
      </c>
      <c r="C16" s="9" t="str">
        <f t="shared" si="0"/>
        <v>Lacuna</v>
      </c>
    </row>
    <row r="17" spans="1:3" ht="14.25" x14ac:dyDescent="0.2">
      <c r="A17" s="29" t="s">
        <v>80</v>
      </c>
      <c r="B17" s="17">
        <f>'Avaliação do ODA'!D52</f>
        <v>3</v>
      </c>
      <c r="C17" s="9" t="str">
        <f t="shared" si="0"/>
        <v>Converge</v>
      </c>
    </row>
    <row r="18" spans="1:3" ht="28.5" x14ac:dyDescent="0.2">
      <c r="A18" s="29" t="s">
        <v>81</v>
      </c>
      <c r="B18" s="17">
        <f>'Avaliação do ODA'!D53</f>
        <v>2</v>
      </c>
      <c r="C18" s="9" t="str">
        <f t="shared" si="0"/>
        <v>Converge</v>
      </c>
    </row>
    <row r="19" spans="1:3" ht="14.25" x14ac:dyDescent="0.2">
      <c r="A19" s="29" t="s">
        <v>82</v>
      </c>
      <c r="B19" s="17">
        <f>'Avaliação do ODA'!D54</f>
        <v>1</v>
      </c>
      <c r="C19" s="9" t="str">
        <f t="shared" si="0"/>
        <v>Lacuna</v>
      </c>
    </row>
    <row r="20" spans="1:3" ht="15" x14ac:dyDescent="0.2">
      <c r="A20" s="34" t="s">
        <v>111</v>
      </c>
      <c r="B20" s="41">
        <f>AVERAGE(B5:B19)</f>
        <v>1.2666666666666666</v>
      </c>
      <c r="C20" s="18"/>
    </row>
    <row r="22" spans="1:3" ht="30" x14ac:dyDescent="0.2">
      <c r="A22" s="34" t="s">
        <v>114</v>
      </c>
      <c r="B22" s="41">
        <f>B20/3*100</f>
        <v>42.222222222222221</v>
      </c>
      <c r="C22" s="8" t="str">
        <f>IF(B22&lt;=33.34,"Apresenta lacuna de convergência",IF(B22&lt;=69,"Apresenta potencialidade de convergência","Apresenta convergência"))</f>
        <v>Apresenta potencialidade de convergência</v>
      </c>
    </row>
    <row r="23" spans="1:3" ht="38.25" x14ac:dyDescent="0.2">
      <c r="A23" s="34" t="s">
        <v>115</v>
      </c>
      <c r="B23" s="41">
        <f>B20</f>
        <v>1.2666666666666666</v>
      </c>
      <c r="C23" s="38" t="str">
        <f>IF(B20&lt;2,A25,IF(B20&lt;2.5,A26,A27))</f>
        <v xml:space="preserve">Os elementos analíticos apresentam um fator de convergência abaixo da expectativa da categoria analisada. </v>
      </c>
    </row>
    <row r="25" spans="1:3" x14ac:dyDescent="0.2">
      <c r="A25" s="46" t="s">
        <v>112</v>
      </c>
    </row>
    <row r="26" spans="1:3" x14ac:dyDescent="0.2">
      <c r="A26" s="46" t="s">
        <v>113</v>
      </c>
    </row>
    <row r="27" spans="1:3" x14ac:dyDescent="0.2">
      <c r="A27" s="46" t="s">
        <v>117</v>
      </c>
    </row>
    <row r="28" spans="1:3" x14ac:dyDescent="0.2">
      <c r="A28" s="19"/>
    </row>
    <row r="29" spans="1:3" x14ac:dyDescent="0.2">
      <c r="A29" s="19"/>
    </row>
  </sheetData>
  <sheetProtection algorithmName="SHA-512" hashValue="7IgjznUU6Jy6zwf2gylz1ioZ3SjUEEFOJggSMmP1ttg/+2//rw8q6uAbfqke5SPQFJpwHf7C8mIoJVV3MqM2Bw==" saltValue="DoUr0xB2jvCAbcKXD0fIRg==" spinCount="100000" sheet="1" objects="1" scenarios="1"/>
  <mergeCells count="3">
    <mergeCell ref="A1:C1"/>
    <mergeCell ref="A2:C2"/>
    <mergeCell ref="B3:C3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showGridLines="0" topLeftCell="A168" zoomScaleNormal="100" workbookViewId="0">
      <selection activeCell="A77" sqref="A77:C171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0" t="str">
        <f>'Análise do ODA'!A8</f>
        <v xml:space="preserve">OA - Perspectivas Pedagógicas </v>
      </c>
      <c r="B1" s="61"/>
      <c r="C1" s="62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14.25" x14ac:dyDescent="0.2">
      <c r="A5" s="40" t="s">
        <v>17</v>
      </c>
      <c r="B5" s="17">
        <f>'Avaliação do ODA'!D55</f>
        <v>3</v>
      </c>
      <c r="C5" s="9" t="str">
        <f>IF(B5&lt;2,"Lacuna",IF(B5="NA","Não se aplica","Converge"))</f>
        <v>Converge</v>
      </c>
    </row>
    <row r="6" spans="1:3" ht="14.25" x14ac:dyDescent="0.2">
      <c r="A6" s="40" t="s">
        <v>18</v>
      </c>
      <c r="B6" s="17">
        <f>'Avaliação do ODA'!D56</f>
        <v>1</v>
      </c>
      <c r="C6" s="9" t="str">
        <f t="shared" ref="C6:C8" si="0">IF(B6&lt;2,"Lacuna","Converge")</f>
        <v>Lacuna</v>
      </c>
    </row>
    <row r="7" spans="1:3" ht="14.25" x14ac:dyDescent="0.2">
      <c r="A7" s="40" t="s">
        <v>19</v>
      </c>
      <c r="B7" s="17">
        <f>'Avaliação do ODA'!D57</f>
        <v>0</v>
      </c>
      <c r="C7" s="9" t="str">
        <f t="shared" si="0"/>
        <v>Lacuna</v>
      </c>
    </row>
    <row r="8" spans="1:3" ht="14.25" x14ac:dyDescent="0.2">
      <c r="A8" s="40" t="s">
        <v>182</v>
      </c>
      <c r="B8" s="17">
        <f>'Avaliação do ODA'!D58</f>
        <v>3</v>
      </c>
      <c r="C8" s="9" t="str">
        <f t="shared" si="0"/>
        <v>Converge</v>
      </c>
    </row>
    <row r="9" spans="1:3" ht="15" x14ac:dyDescent="0.2">
      <c r="A9" s="34" t="s">
        <v>111</v>
      </c>
      <c r="B9" s="41">
        <f>AVERAGE(B5:B8)</f>
        <v>1.75</v>
      </c>
      <c r="C9" s="18"/>
    </row>
    <row r="11" spans="1:3" ht="30" x14ac:dyDescent="0.2">
      <c r="A11" s="34" t="s">
        <v>114</v>
      </c>
      <c r="B11" s="41">
        <f>B9/3*100</f>
        <v>58.333333333333336</v>
      </c>
      <c r="C11" s="8" t="str">
        <f>IF(B11&lt;=33.34,"Apresenta lacuna de convergência",IF(B11&lt;=69,"Apresenta potencialidade de convergência","Apresenta convergência"))</f>
        <v>Apresenta potencialidade de convergência</v>
      </c>
    </row>
    <row r="12" spans="1:3" ht="38.25" x14ac:dyDescent="0.2">
      <c r="A12" s="34" t="s">
        <v>115</v>
      </c>
      <c r="B12" s="41">
        <f>B9</f>
        <v>1.75</v>
      </c>
      <c r="C12" s="38" t="str">
        <f>IF(B9&lt;2,A14,IF(B9&lt;2.5,A15,A16))</f>
        <v xml:space="preserve">Os elementos analíticos apresentam um fator de convergência abaixo da expectativa da categoria analisada. </v>
      </c>
    </row>
    <row r="14" spans="1:3" x14ac:dyDescent="0.2">
      <c r="A14" s="46" t="s">
        <v>112</v>
      </c>
    </row>
    <row r="15" spans="1:3" x14ac:dyDescent="0.2">
      <c r="A15" s="46" t="s">
        <v>113</v>
      </c>
    </row>
    <row r="16" spans="1:3" x14ac:dyDescent="0.2">
      <c r="A16" s="46" t="s">
        <v>117</v>
      </c>
    </row>
    <row r="17" spans="1:1" x14ac:dyDescent="0.2">
      <c r="A17" s="19"/>
    </row>
    <row r="18" spans="1:1" x14ac:dyDescent="0.2">
      <c r="A18" s="19"/>
    </row>
    <row r="37" spans="1:3" x14ac:dyDescent="0.2">
      <c r="A37" s="44"/>
      <c r="B37" s="44"/>
      <c r="C37" s="44"/>
    </row>
    <row r="38" spans="1:3" ht="105" customHeight="1" x14ac:dyDescent="0.35">
      <c r="A38" s="60" t="str">
        <f>'Análise do ODA'!A9</f>
        <v xml:space="preserve">OA - Perspectivas Técnicas </v>
      </c>
      <c r="B38" s="61"/>
      <c r="C38" s="62"/>
    </row>
    <row r="39" spans="1:3" ht="25.5" x14ac:dyDescent="0.2">
      <c r="A39" s="66" t="str">
        <f>'Avaliação do ODA'!B10</f>
        <v>Objeto 1</v>
      </c>
      <c r="B39" s="66"/>
      <c r="C39" s="66"/>
    </row>
    <row r="40" spans="1:3" ht="25.5" x14ac:dyDescent="0.2">
      <c r="A40" s="14" t="s">
        <v>102</v>
      </c>
      <c r="B40" s="64" t="str">
        <f>'Avaliação do ODA'!B11</f>
        <v>Vídeo</v>
      </c>
      <c r="C40" s="64"/>
    </row>
    <row r="41" spans="1:3" ht="15" x14ac:dyDescent="0.2">
      <c r="A41" s="34" t="s">
        <v>110</v>
      </c>
      <c r="B41" s="34" t="s">
        <v>96</v>
      </c>
      <c r="C41" s="34" t="s">
        <v>116</v>
      </c>
    </row>
    <row r="42" spans="1:3" ht="14.25" x14ac:dyDescent="0.2">
      <c r="A42" s="40" t="s">
        <v>20</v>
      </c>
      <c r="B42" s="17">
        <f>'Avaliação do ODA'!D59</f>
        <v>3</v>
      </c>
      <c r="C42" s="9" t="str">
        <f>IF(B42&lt;2,"Lacuna",IF(B42="NA","Não se aplica","Converge"))</f>
        <v>Converge</v>
      </c>
    </row>
    <row r="43" spans="1:3" ht="14.25" x14ac:dyDescent="0.2">
      <c r="A43" s="40" t="s">
        <v>21</v>
      </c>
      <c r="B43" s="17">
        <f>'Avaliação do ODA'!D60</f>
        <v>1</v>
      </c>
      <c r="C43" s="9" t="str">
        <f t="shared" ref="C43:C47" si="1">IF(B43&lt;2,"Lacuna",IF(B43="NA","Não se aplica","Converge"))</f>
        <v>Lacuna</v>
      </c>
    </row>
    <row r="44" spans="1:3" ht="14.25" x14ac:dyDescent="0.2">
      <c r="A44" s="40" t="s">
        <v>22</v>
      </c>
      <c r="B44" s="17">
        <f>'Avaliação do ODA'!D61</f>
        <v>2</v>
      </c>
      <c r="C44" s="9" t="str">
        <f t="shared" si="1"/>
        <v>Converge</v>
      </c>
    </row>
    <row r="45" spans="1:3" ht="14.25" x14ac:dyDescent="0.2">
      <c r="A45" s="40" t="s">
        <v>23</v>
      </c>
      <c r="B45" s="17">
        <f>'Avaliação do ODA'!D62</f>
        <v>3</v>
      </c>
      <c r="C45" s="9" t="str">
        <f t="shared" si="1"/>
        <v>Converge</v>
      </c>
    </row>
    <row r="46" spans="1:3" ht="14.25" x14ac:dyDescent="0.2">
      <c r="A46" s="40" t="s">
        <v>24</v>
      </c>
      <c r="B46" s="17">
        <f>'Avaliação do ODA'!D63</f>
        <v>0</v>
      </c>
      <c r="C46" s="9" t="str">
        <f t="shared" si="1"/>
        <v>Lacuna</v>
      </c>
    </row>
    <row r="47" spans="1:3" ht="14.25" x14ac:dyDescent="0.2">
      <c r="A47" s="40" t="s">
        <v>25</v>
      </c>
      <c r="B47" s="17">
        <f>'Avaliação do ODA'!D64</f>
        <v>3</v>
      </c>
      <c r="C47" s="9" t="str">
        <f t="shared" si="1"/>
        <v>Converge</v>
      </c>
    </row>
    <row r="48" spans="1:3" ht="15" x14ac:dyDescent="0.2">
      <c r="A48" s="34" t="s">
        <v>111</v>
      </c>
      <c r="B48" s="41">
        <f>AVERAGE(B42:B47)</f>
        <v>2</v>
      </c>
      <c r="C48" s="18"/>
    </row>
    <row r="50" spans="1:3" ht="30" x14ac:dyDescent="0.2">
      <c r="A50" s="34" t="s">
        <v>114</v>
      </c>
      <c r="B50" s="41">
        <f>B48/3*100</f>
        <v>66.666666666666657</v>
      </c>
      <c r="C50" s="8" t="str">
        <f>IF(B50&lt;=33.34,"Apresenta lacuna de convergência",IF(B50&lt;=69,"Apresenta potencialidade de convergência","Apresenta convergência"))</f>
        <v>Apresenta potencialidade de convergência</v>
      </c>
    </row>
    <row r="51" spans="1:3" ht="38.25" x14ac:dyDescent="0.2">
      <c r="A51" s="34" t="s">
        <v>115</v>
      </c>
      <c r="B51" s="41">
        <f>B48</f>
        <v>2</v>
      </c>
      <c r="C51" s="38" t="str">
        <f>IF(B48&lt;2,A53,IF(B48&lt;2.5,A54,A55))</f>
        <v xml:space="preserve">Os elementos analíticos apresentam um fator de convergência dentro da expectativa da categoria analisada. </v>
      </c>
    </row>
    <row r="53" spans="1:3" x14ac:dyDescent="0.2">
      <c r="A53" s="46" t="s">
        <v>112</v>
      </c>
    </row>
    <row r="54" spans="1:3" x14ac:dyDescent="0.2">
      <c r="A54" s="46" t="s">
        <v>113</v>
      </c>
    </row>
    <row r="55" spans="1:3" x14ac:dyDescent="0.2">
      <c r="A55" s="46" t="s">
        <v>117</v>
      </c>
    </row>
    <row r="56" spans="1:3" x14ac:dyDescent="0.2">
      <c r="A56" s="19"/>
    </row>
    <row r="57" spans="1:3" x14ac:dyDescent="0.2">
      <c r="A57" s="19"/>
    </row>
    <row r="76" spans="1:3" x14ac:dyDescent="0.2">
      <c r="A76" s="44"/>
      <c r="B76" s="44"/>
      <c r="C76" s="44"/>
    </row>
    <row r="77" spans="1:3" ht="105" customHeight="1" x14ac:dyDescent="0.35">
      <c r="A77" s="60" t="str">
        <f>'Análise do ODA'!A10</f>
        <v>OA - Aplicação Pedagógica</v>
      </c>
      <c r="B77" s="61"/>
      <c r="C77" s="62"/>
    </row>
    <row r="78" spans="1:3" ht="25.5" x14ac:dyDescent="0.2">
      <c r="A78" s="66" t="str">
        <f>'Avaliação do ODA'!B10</f>
        <v>Objeto 1</v>
      </c>
      <c r="B78" s="66"/>
      <c r="C78" s="66"/>
    </row>
    <row r="79" spans="1:3" ht="25.5" x14ac:dyDescent="0.2">
      <c r="A79" s="14" t="s">
        <v>102</v>
      </c>
      <c r="B79" s="64" t="str">
        <f>'Análise do ODA'!B3:D3</f>
        <v>Vídeo</v>
      </c>
      <c r="C79" s="64"/>
    </row>
    <row r="80" spans="1:3" ht="15" x14ac:dyDescent="0.2">
      <c r="A80" s="34" t="s">
        <v>110</v>
      </c>
      <c r="B80" s="34" t="s">
        <v>96</v>
      </c>
      <c r="C80" s="34" t="s">
        <v>116</v>
      </c>
    </row>
    <row r="81" spans="1:3" ht="14.25" x14ac:dyDescent="0.2">
      <c r="A81" s="40" t="s">
        <v>123</v>
      </c>
      <c r="B81" s="17" t="str">
        <f>'Avaliação do ODA'!D65</f>
        <v>NA</v>
      </c>
      <c r="C81" s="9" t="str">
        <f>IF(B81&lt;2,"Lacuna",IF(B81="NA","Não se aplica","Converge"))</f>
        <v>Não se aplica</v>
      </c>
    </row>
    <row r="82" spans="1:3" ht="14.25" x14ac:dyDescent="0.2">
      <c r="A82" s="40" t="s">
        <v>124</v>
      </c>
      <c r="B82" s="17" t="str">
        <f>'Avaliação do ODA'!D66</f>
        <v>NA</v>
      </c>
      <c r="C82" s="9" t="str">
        <f t="shared" ref="C82:C123" si="2">IF(B82&lt;2,"Lacuna",IF(B82="NA","Não se aplica","Converge"))</f>
        <v>Não se aplica</v>
      </c>
    </row>
    <row r="83" spans="1:3" ht="14.25" x14ac:dyDescent="0.2">
      <c r="A83" s="40" t="s">
        <v>125</v>
      </c>
      <c r="B83" s="17" t="str">
        <f>'Avaliação do ODA'!D67</f>
        <v>NA</v>
      </c>
      <c r="C83" s="9" t="str">
        <f t="shared" si="2"/>
        <v>Não se aplica</v>
      </c>
    </row>
    <row r="84" spans="1:3" ht="14.25" x14ac:dyDescent="0.2">
      <c r="A84" s="40" t="s">
        <v>126</v>
      </c>
      <c r="B84" s="17" t="str">
        <f>'Avaliação do ODA'!D68</f>
        <v>NA</v>
      </c>
      <c r="C84" s="9" t="str">
        <f t="shared" si="2"/>
        <v>Não se aplica</v>
      </c>
    </row>
    <row r="85" spans="1:3" ht="14.25" x14ac:dyDescent="0.2">
      <c r="A85" s="40" t="s">
        <v>127</v>
      </c>
      <c r="B85" s="17" t="str">
        <f>'Avaliação do ODA'!D69</f>
        <v>NA</v>
      </c>
      <c r="C85" s="9" t="str">
        <f t="shared" si="2"/>
        <v>Não se aplica</v>
      </c>
    </row>
    <row r="86" spans="1:3" ht="14.25" x14ac:dyDescent="0.2">
      <c r="A86" s="40" t="s">
        <v>128</v>
      </c>
      <c r="B86" s="17" t="str">
        <f>'Avaliação do ODA'!D70</f>
        <v>NA</v>
      </c>
      <c r="C86" s="9" t="str">
        <f t="shared" si="2"/>
        <v>Não se aplica</v>
      </c>
    </row>
    <row r="87" spans="1:3" ht="14.25" x14ac:dyDescent="0.2">
      <c r="A87" s="40" t="s">
        <v>129</v>
      </c>
      <c r="B87" s="17" t="str">
        <f>'Avaliação do ODA'!D71</f>
        <v>NA</v>
      </c>
      <c r="C87" s="9" t="str">
        <f t="shared" si="2"/>
        <v>Não se aplica</v>
      </c>
    </row>
    <row r="88" spans="1:3" ht="14.25" x14ac:dyDescent="0.2">
      <c r="A88" s="40" t="s">
        <v>130</v>
      </c>
      <c r="B88" s="17" t="str">
        <f>'Avaliação do ODA'!D72</f>
        <v>NA</v>
      </c>
      <c r="C88" s="9" t="str">
        <f t="shared" si="2"/>
        <v>Não se aplica</v>
      </c>
    </row>
    <row r="89" spans="1:3" ht="14.25" x14ac:dyDescent="0.2">
      <c r="A89" s="43" t="s">
        <v>131</v>
      </c>
      <c r="B89" s="17" t="str">
        <f>'Avaliação do ODA'!D73</f>
        <v>NA</v>
      </c>
      <c r="C89" s="9" t="str">
        <f t="shared" si="2"/>
        <v>Não se aplica</v>
      </c>
    </row>
    <row r="90" spans="1:3" ht="14.25" x14ac:dyDescent="0.2">
      <c r="A90" s="43" t="s">
        <v>132</v>
      </c>
      <c r="B90" s="17" t="str">
        <f>'Avaliação do ODA'!D74</f>
        <v>NA</v>
      </c>
      <c r="C90" s="9" t="str">
        <f t="shared" si="2"/>
        <v>Não se aplica</v>
      </c>
    </row>
    <row r="91" spans="1:3" ht="14.25" x14ac:dyDescent="0.2">
      <c r="A91" s="43" t="s">
        <v>133</v>
      </c>
      <c r="B91" s="17" t="str">
        <f>'Avaliação do ODA'!D75</f>
        <v>NA</v>
      </c>
      <c r="C91" s="9" t="str">
        <f t="shared" si="2"/>
        <v>Não se aplica</v>
      </c>
    </row>
    <row r="92" spans="1:3" ht="14.25" x14ac:dyDescent="0.2">
      <c r="A92" s="43" t="s">
        <v>134</v>
      </c>
      <c r="B92" s="17">
        <f>'Avaliação do ODA'!D76</f>
        <v>3</v>
      </c>
      <c r="C92" s="9" t="str">
        <f t="shared" si="2"/>
        <v>Converge</v>
      </c>
    </row>
    <row r="93" spans="1:3" ht="28.5" x14ac:dyDescent="0.2">
      <c r="A93" s="43" t="s">
        <v>135</v>
      </c>
      <c r="B93" s="17" t="str">
        <f>'Avaliação do ODA'!D77</f>
        <v>NA</v>
      </c>
      <c r="C93" s="9" t="str">
        <f t="shared" si="2"/>
        <v>Não se aplica</v>
      </c>
    </row>
    <row r="94" spans="1:3" ht="14.25" x14ac:dyDescent="0.2">
      <c r="A94" s="40" t="s">
        <v>136</v>
      </c>
      <c r="B94" s="17" t="str">
        <f>'Avaliação do ODA'!D78</f>
        <v>NA</v>
      </c>
      <c r="C94" s="9" t="str">
        <f t="shared" si="2"/>
        <v>Não se aplica</v>
      </c>
    </row>
    <row r="95" spans="1:3" ht="14.25" x14ac:dyDescent="0.2">
      <c r="A95" s="43" t="s">
        <v>137</v>
      </c>
      <c r="B95" s="17" t="str">
        <f>'Avaliação do ODA'!D79</f>
        <v>NA</v>
      </c>
      <c r="C95" s="9" t="str">
        <f t="shared" si="2"/>
        <v>Não se aplica</v>
      </c>
    </row>
    <row r="96" spans="1:3" ht="14.25" x14ac:dyDescent="0.2">
      <c r="A96" s="43" t="s">
        <v>138</v>
      </c>
      <c r="B96" s="17" t="str">
        <f>'Avaliação do ODA'!D80</f>
        <v>NA</v>
      </c>
      <c r="C96" s="9" t="str">
        <f t="shared" si="2"/>
        <v>Não se aplica</v>
      </c>
    </row>
    <row r="97" spans="1:3" ht="14.25" x14ac:dyDescent="0.2">
      <c r="A97" s="43" t="s">
        <v>139</v>
      </c>
      <c r="B97" s="17" t="str">
        <f>'Avaliação do ODA'!D81</f>
        <v>NA</v>
      </c>
      <c r="C97" s="9" t="str">
        <f t="shared" si="2"/>
        <v>Não se aplica</v>
      </c>
    </row>
    <row r="98" spans="1:3" ht="14.25" x14ac:dyDescent="0.2">
      <c r="A98" s="43" t="s">
        <v>140</v>
      </c>
      <c r="B98" s="17">
        <f>'Avaliação do ODA'!D82</f>
        <v>3</v>
      </c>
      <c r="C98" s="9" t="str">
        <f t="shared" si="2"/>
        <v>Converge</v>
      </c>
    </row>
    <row r="99" spans="1:3" ht="14.25" x14ac:dyDescent="0.2">
      <c r="A99" s="43" t="s">
        <v>141</v>
      </c>
      <c r="B99" s="17">
        <f>'Avaliação do ODA'!D83</f>
        <v>3</v>
      </c>
      <c r="C99" s="9" t="str">
        <f t="shared" si="2"/>
        <v>Converge</v>
      </c>
    </row>
    <row r="100" spans="1:3" ht="14.25" x14ac:dyDescent="0.2">
      <c r="A100" s="40" t="s">
        <v>142</v>
      </c>
      <c r="B100" s="17" t="str">
        <f>'Avaliação do ODA'!D84</f>
        <v>NA</v>
      </c>
      <c r="C100" s="9" t="str">
        <f t="shared" si="2"/>
        <v>Não se aplica</v>
      </c>
    </row>
    <row r="101" spans="1:3" ht="14.25" x14ac:dyDescent="0.2">
      <c r="A101" s="40" t="s">
        <v>143</v>
      </c>
      <c r="B101" s="17" t="str">
        <f>'Avaliação do ODA'!D85</f>
        <v>NA</v>
      </c>
      <c r="C101" s="9" t="str">
        <f t="shared" si="2"/>
        <v>Não se aplica</v>
      </c>
    </row>
    <row r="102" spans="1:3" ht="28.5" x14ac:dyDescent="0.2">
      <c r="A102" s="43" t="s">
        <v>144</v>
      </c>
      <c r="B102" s="17" t="str">
        <f>'Avaliação do ODA'!D86</f>
        <v>NA</v>
      </c>
      <c r="C102" s="9" t="str">
        <f t="shared" si="2"/>
        <v>Não se aplica</v>
      </c>
    </row>
    <row r="103" spans="1:3" ht="14.25" x14ac:dyDescent="0.2">
      <c r="A103" s="43" t="s">
        <v>145</v>
      </c>
      <c r="B103" s="17" t="str">
        <f>'Avaliação do ODA'!D87</f>
        <v>NA</v>
      </c>
      <c r="C103" s="9" t="str">
        <f t="shared" si="2"/>
        <v>Não se aplica</v>
      </c>
    </row>
    <row r="104" spans="1:3" ht="28.5" x14ac:dyDescent="0.2">
      <c r="A104" s="43" t="s">
        <v>146</v>
      </c>
      <c r="B104" s="17" t="str">
        <f>'Avaliação do ODA'!D88</f>
        <v>NA</v>
      </c>
      <c r="C104" s="9" t="str">
        <f t="shared" si="2"/>
        <v>Não se aplica</v>
      </c>
    </row>
    <row r="105" spans="1:3" ht="28.5" x14ac:dyDescent="0.2">
      <c r="A105" s="43" t="s">
        <v>147</v>
      </c>
      <c r="B105" s="17" t="str">
        <f>'Avaliação do ODA'!D89</f>
        <v>NA</v>
      </c>
      <c r="C105" s="9" t="str">
        <f t="shared" si="2"/>
        <v>Não se aplica</v>
      </c>
    </row>
    <row r="106" spans="1:3" ht="28.5" x14ac:dyDescent="0.2">
      <c r="A106" s="40" t="s">
        <v>148</v>
      </c>
      <c r="B106" s="17" t="str">
        <f>'Avaliação do ODA'!D90</f>
        <v>NA</v>
      </c>
      <c r="C106" s="9" t="str">
        <f t="shared" si="2"/>
        <v>Não se aplica</v>
      </c>
    </row>
    <row r="107" spans="1:3" ht="14.25" x14ac:dyDescent="0.2">
      <c r="A107" s="40" t="s">
        <v>149</v>
      </c>
      <c r="B107" s="17" t="str">
        <f>'Avaliação do ODA'!D91</f>
        <v>NA</v>
      </c>
      <c r="C107" s="9" t="str">
        <f t="shared" si="2"/>
        <v>Não se aplica</v>
      </c>
    </row>
    <row r="108" spans="1:3" ht="28.5" x14ac:dyDescent="0.2">
      <c r="A108" s="40" t="s">
        <v>150</v>
      </c>
      <c r="B108" s="17" t="str">
        <f>'Avaliação do ODA'!D92</f>
        <v>NA</v>
      </c>
      <c r="C108" s="9" t="str">
        <f t="shared" si="2"/>
        <v>Não se aplica</v>
      </c>
    </row>
    <row r="109" spans="1:3" ht="14.25" x14ac:dyDescent="0.2">
      <c r="A109" s="43" t="s">
        <v>151</v>
      </c>
      <c r="B109" s="17" t="str">
        <f>'Avaliação do ODA'!D93</f>
        <v>NA</v>
      </c>
      <c r="C109" s="9" t="str">
        <f t="shared" si="2"/>
        <v>Não se aplica</v>
      </c>
    </row>
    <row r="110" spans="1:3" ht="14.25" x14ac:dyDescent="0.2">
      <c r="A110" s="43" t="s">
        <v>152</v>
      </c>
      <c r="B110" s="17" t="str">
        <f>'Avaliação do ODA'!D94</f>
        <v>NA</v>
      </c>
      <c r="C110" s="9" t="str">
        <f t="shared" si="2"/>
        <v>Não se aplica</v>
      </c>
    </row>
    <row r="111" spans="1:3" ht="28.5" x14ac:dyDescent="0.2">
      <c r="A111" s="43" t="s">
        <v>153</v>
      </c>
      <c r="B111" s="17" t="str">
        <f>'Avaliação do ODA'!D95</f>
        <v>NA</v>
      </c>
      <c r="C111" s="9" t="str">
        <f t="shared" si="2"/>
        <v>Não se aplica</v>
      </c>
    </row>
    <row r="112" spans="1:3" ht="14.25" x14ac:dyDescent="0.2">
      <c r="A112" s="43" t="s">
        <v>154</v>
      </c>
      <c r="B112" s="17" t="str">
        <f>'Avaliação do ODA'!D96</f>
        <v>NA</v>
      </c>
      <c r="C112" s="9" t="str">
        <f t="shared" si="2"/>
        <v>Não se aplica</v>
      </c>
    </row>
    <row r="113" spans="1:3" ht="14.25" x14ac:dyDescent="0.2">
      <c r="A113" s="43" t="s">
        <v>155</v>
      </c>
      <c r="B113" s="17" t="str">
        <f>'Avaliação do ODA'!D97</f>
        <v>NA</v>
      </c>
      <c r="C113" s="9" t="str">
        <f t="shared" si="2"/>
        <v>Não se aplica</v>
      </c>
    </row>
    <row r="114" spans="1:3" ht="28.5" x14ac:dyDescent="0.2">
      <c r="A114" s="43" t="s">
        <v>156</v>
      </c>
      <c r="B114" s="17" t="str">
        <f>'Avaliação do ODA'!D98</f>
        <v>NA</v>
      </c>
      <c r="C114" s="9" t="str">
        <f t="shared" si="2"/>
        <v>Não se aplica</v>
      </c>
    </row>
    <row r="115" spans="1:3" ht="14.25" x14ac:dyDescent="0.2">
      <c r="A115" s="40" t="s">
        <v>157</v>
      </c>
      <c r="B115" s="17" t="str">
        <f>'Avaliação do ODA'!D99</f>
        <v>NA</v>
      </c>
      <c r="C115" s="9" t="str">
        <f t="shared" si="2"/>
        <v>Não se aplica</v>
      </c>
    </row>
    <row r="116" spans="1:3" ht="14.25" x14ac:dyDescent="0.2">
      <c r="A116" s="40" t="s">
        <v>158</v>
      </c>
      <c r="B116" s="17" t="str">
        <f>'Avaliação do ODA'!D100</f>
        <v>NA</v>
      </c>
      <c r="C116" s="9" t="str">
        <f t="shared" si="2"/>
        <v>Não se aplica</v>
      </c>
    </row>
    <row r="117" spans="1:3" ht="28.5" x14ac:dyDescent="0.2">
      <c r="A117" s="40" t="s">
        <v>159</v>
      </c>
      <c r="B117" s="17" t="str">
        <f>'Avaliação do ODA'!D101</f>
        <v>NA</v>
      </c>
      <c r="C117" s="9" t="str">
        <f t="shared" si="2"/>
        <v>Não se aplica</v>
      </c>
    </row>
    <row r="118" spans="1:3" ht="14.25" x14ac:dyDescent="0.2">
      <c r="A118" s="40" t="s">
        <v>160</v>
      </c>
      <c r="B118" s="17" t="str">
        <f>'Avaliação do ODA'!D102</f>
        <v>NA</v>
      </c>
      <c r="C118" s="9" t="str">
        <f t="shared" si="2"/>
        <v>Não se aplica</v>
      </c>
    </row>
    <row r="119" spans="1:3" ht="14.25" x14ac:dyDescent="0.2">
      <c r="A119" s="40" t="s">
        <v>161</v>
      </c>
      <c r="B119" s="17" t="str">
        <f>'Avaliação do ODA'!D103</f>
        <v>NA</v>
      </c>
      <c r="C119" s="9" t="str">
        <f t="shared" si="2"/>
        <v>Não se aplica</v>
      </c>
    </row>
    <row r="120" spans="1:3" ht="14.25" x14ac:dyDescent="0.2">
      <c r="A120" s="40" t="s">
        <v>162</v>
      </c>
      <c r="B120" s="17" t="str">
        <f>'Avaliação do ODA'!D104</f>
        <v>NA</v>
      </c>
      <c r="C120" s="9" t="str">
        <f t="shared" si="2"/>
        <v>Não se aplica</v>
      </c>
    </row>
    <row r="121" spans="1:3" ht="28.5" x14ac:dyDescent="0.2">
      <c r="A121" s="43" t="s">
        <v>163</v>
      </c>
      <c r="B121" s="17" t="str">
        <f>'Avaliação do ODA'!D105</f>
        <v>NA</v>
      </c>
      <c r="C121" s="9" t="str">
        <f t="shared" si="2"/>
        <v>Não se aplica</v>
      </c>
    </row>
    <row r="122" spans="1:3" ht="28.5" x14ac:dyDescent="0.2">
      <c r="A122" s="43" t="s">
        <v>164</v>
      </c>
      <c r="B122" s="17" t="str">
        <f>'Avaliação do ODA'!D106</f>
        <v>NA</v>
      </c>
      <c r="C122" s="9" t="str">
        <f t="shared" si="2"/>
        <v>Não se aplica</v>
      </c>
    </row>
    <row r="123" spans="1:3" ht="28.5" x14ac:dyDescent="0.2">
      <c r="A123" s="43" t="s">
        <v>165</v>
      </c>
      <c r="B123" s="17" t="str">
        <f>'Avaliação do ODA'!D107</f>
        <v>NA</v>
      </c>
      <c r="C123" s="9" t="str">
        <f t="shared" si="2"/>
        <v>Não se aplica</v>
      </c>
    </row>
    <row r="124" spans="1:3" ht="15" x14ac:dyDescent="0.2">
      <c r="A124" s="34" t="s">
        <v>111</v>
      </c>
      <c r="B124" s="41">
        <f>AVERAGE(B81:B123)</f>
        <v>3</v>
      </c>
      <c r="C124" s="18"/>
    </row>
    <row r="126" spans="1:3" ht="30" x14ac:dyDescent="0.2">
      <c r="A126" s="34" t="s">
        <v>114</v>
      </c>
      <c r="B126" s="41">
        <f>B124/3*100</f>
        <v>100</v>
      </c>
      <c r="C126" s="8" t="str">
        <f>IF(B126&lt;=33.34,"Apresenta lacuna de convergência",IF(B126&lt;=69,"Apresenta potencialidade de convergência","Apresenta convergência"))</f>
        <v>Apresenta convergência</v>
      </c>
    </row>
    <row r="127" spans="1:3" ht="25.5" x14ac:dyDescent="0.2">
      <c r="A127" s="34" t="s">
        <v>115</v>
      </c>
      <c r="B127" s="41">
        <f>B124</f>
        <v>3</v>
      </c>
      <c r="C127" s="38" t="str">
        <f>IF(B124&lt;2,A129,IF(B124&lt;2.5,A130,A131))</f>
        <v xml:space="preserve">Os elementos analíticos apresentam ótimo fator de convergência da categoria analisada. </v>
      </c>
    </row>
    <row r="129" spans="1:1" x14ac:dyDescent="0.2">
      <c r="A129" s="46" t="s">
        <v>112</v>
      </c>
    </row>
    <row r="130" spans="1:1" x14ac:dyDescent="0.2">
      <c r="A130" s="46" t="s">
        <v>113</v>
      </c>
    </row>
    <row r="131" spans="1:1" x14ac:dyDescent="0.2">
      <c r="A131" s="46" t="s">
        <v>117</v>
      </c>
    </row>
    <row r="132" spans="1:1" x14ac:dyDescent="0.2">
      <c r="A132" s="19"/>
    </row>
    <row r="133" spans="1:1" x14ac:dyDescent="0.2">
      <c r="A133" s="19"/>
    </row>
  </sheetData>
  <sheetProtection algorithmName="SHA-512" hashValue="MbjBotn+QANpowyTRkBazreuIHp2XgAEA8Dz6hbLZxKkEUW1TkLdDh4znVax/41Uv6UnrEJI2T0loiFj7qwcnw==" saltValue="koAeypW3jn2xLUINCJBmAA==" spinCount="100000" sheet="1" objects="1" scenarios="1"/>
  <mergeCells count="9">
    <mergeCell ref="A77:C77"/>
    <mergeCell ref="A78:C78"/>
    <mergeCell ref="B79:C79"/>
    <mergeCell ref="A1:C1"/>
    <mergeCell ref="A2:C2"/>
    <mergeCell ref="B3:C3"/>
    <mergeCell ref="A38:C38"/>
    <mergeCell ref="A39:C39"/>
    <mergeCell ref="B40:C40"/>
  </mergeCells>
  <pageMargins left="0.511811024" right="0.511811024" top="0.78740157499999996" bottom="0.78740157499999996" header="0.31496062000000002" footer="0.31496062000000002"/>
  <pageSetup paperSize="9" scale="71" orientation="portrait" horizontalDpi="0" verticalDpi="0" r:id="rId1"/>
  <rowBreaks count="3" manualBreakCount="3">
    <brk id="37" max="16383" man="1"/>
    <brk id="76" max="16383" man="1"/>
    <brk id="10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opLeftCell="A28" zoomScaleNormal="100" workbookViewId="0">
      <selection sqref="A1:C39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5" t="str">
        <f>'Análise do ODA'!A11</f>
        <v>REA</v>
      </c>
      <c r="B1" s="65"/>
      <c r="C1" s="65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14.25" x14ac:dyDescent="0.2">
      <c r="A5" s="29" t="s">
        <v>4</v>
      </c>
      <c r="B5" s="17">
        <f>'Avaliação do ODA'!D108</f>
        <v>3</v>
      </c>
      <c r="C5" s="9" t="str">
        <f>IF(B5&lt;2,"Lacuna",IF(B5="NA","Não se aplica","Converge"))</f>
        <v>Converge</v>
      </c>
    </row>
    <row r="6" spans="1:3" ht="14.25" x14ac:dyDescent="0.2">
      <c r="A6" s="28" t="s">
        <v>5</v>
      </c>
      <c r="B6" s="17">
        <f>'Avaliação do ODA'!D109</f>
        <v>3</v>
      </c>
      <c r="C6" s="9" t="str">
        <f t="shared" ref="C6:C10" si="0">IF(B6&lt;2,"Lacuna",IF(B6="NA","Não se aplica","Converge"))</f>
        <v>Converge</v>
      </c>
    </row>
    <row r="7" spans="1:3" ht="14.25" x14ac:dyDescent="0.2">
      <c r="A7" s="28" t="s">
        <v>6</v>
      </c>
      <c r="B7" s="17">
        <f>'Avaliação do ODA'!D110</f>
        <v>0</v>
      </c>
      <c r="C7" s="9" t="str">
        <f t="shared" si="0"/>
        <v>Lacuna</v>
      </c>
    </row>
    <row r="8" spans="1:3" ht="14.25" x14ac:dyDescent="0.2">
      <c r="A8" s="28" t="s">
        <v>7</v>
      </c>
      <c r="B8" s="17">
        <f>'Avaliação do ODA'!D111</f>
        <v>3</v>
      </c>
      <c r="C8" s="9" t="str">
        <f t="shared" si="0"/>
        <v>Converge</v>
      </c>
    </row>
    <row r="9" spans="1:3" ht="14.25" x14ac:dyDescent="0.2">
      <c r="A9" s="30" t="s">
        <v>15</v>
      </c>
      <c r="B9" s="17">
        <f>'Avaliação do ODA'!D112</f>
        <v>0</v>
      </c>
      <c r="C9" s="9" t="str">
        <f t="shared" si="0"/>
        <v>Lacuna</v>
      </c>
    </row>
    <row r="10" spans="1:3" ht="14.25" x14ac:dyDescent="0.2">
      <c r="A10" s="28" t="s">
        <v>8</v>
      </c>
      <c r="B10" s="17">
        <f>'Avaliação do ODA'!D113</f>
        <v>0</v>
      </c>
      <c r="C10" s="9" t="str">
        <f t="shared" si="0"/>
        <v>Lacuna</v>
      </c>
    </row>
    <row r="11" spans="1:3" ht="15" x14ac:dyDescent="0.2">
      <c r="A11" s="34" t="s">
        <v>111</v>
      </c>
      <c r="B11" s="41">
        <f>AVERAGE(B5:B10)</f>
        <v>1.5</v>
      </c>
      <c r="C11" s="18"/>
    </row>
    <row r="13" spans="1:3" ht="30" x14ac:dyDescent="0.2">
      <c r="A13" s="34" t="s">
        <v>114</v>
      </c>
      <c r="B13" s="41">
        <f>B11/3*100</f>
        <v>50</v>
      </c>
      <c r="C13" s="8" t="str">
        <f>IF(B13&lt;=33.34,"Apresenta lacuna de convergência",IF(B13&lt;=69,"Apresenta potencialidade de convergência","Apresenta convergência"))</f>
        <v>Apresenta potencialidade de convergência</v>
      </c>
    </row>
    <row r="14" spans="1:3" ht="38.25" x14ac:dyDescent="0.2">
      <c r="A14" s="34" t="s">
        <v>115</v>
      </c>
      <c r="B14" s="41">
        <f>B11</f>
        <v>1.5</v>
      </c>
      <c r="C14" s="38" t="str">
        <f>IF(B11&lt;2,A16,IF(B11&lt;2.5,A17,A18))</f>
        <v xml:space="preserve">Os elementos analíticos apresentam um fator de convergência abaixo da expectativa da categoria analisada. </v>
      </c>
    </row>
    <row r="16" spans="1:3" x14ac:dyDescent="0.2">
      <c r="A16" s="46" t="s">
        <v>112</v>
      </c>
    </row>
    <row r="17" spans="1:1" x14ac:dyDescent="0.2">
      <c r="A17" s="46" t="s">
        <v>113</v>
      </c>
    </row>
    <row r="18" spans="1:1" x14ac:dyDescent="0.2">
      <c r="A18" s="46" t="s">
        <v>117</v>
      </c>
    </row>
    <row r="19" spans="1:1" x14ac:dyDescent="0.2">
      <c r="A19" s="19"/>
    </row>
    <row r="20" spans="1:1" x14ac:dyDescent="0.2">
      <c r="A20" s="19"/>
    </row>
  </sheetData>
  <sheetProtection algorithmName="SHA-512" hashValue="dKG/e6buaNGJtXFi7EgURmoZzv64fh1AMOxcssbYM6blHldGg0nBAsTFPQ5wpgt8TbapRX1pf9BSvR1zup0cYw==" saltValue="Q9lqU19mrmpRY9rzaNcUvw==" spinCount="100000" sheet="1" objects="1" scenarios="1"/>
  <mergeCells count="3">
    <mergeCell ref="A1:C1"/>
    <mergeCell ref="A2:C2"/>
    <mergeCell ref="B3:C3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opLeftCell="A24" zoomScaleNormal="100" workbookViewId="0">
      <selection activeCell="H39" sqref="H39"/>
    </sheetView>
  </sheetViews>
  <sheetFormatPr defaultRowHeight="12.75" x14ac:dyDescent="0.2"/>
  <cols>
    <col min="1" max="1" width="37.42578125" bestFit="1" customWidth="1"/>
    <col min="2" max="2" width="39.28515625" customWidth="1"/>
    <col min="3" max="3" width="40.7109375" customWidth="1"/>
    <col min="4" max="4" width="5.5703125" customWidth="1"/>
  </cols>
  <sheetData>
    <row r="1" spans="1:3" ht="105" customHeight="1" x14ac:dyDescent="0.35">
      <c r="A1" s="65" t="str">
        <f>'Análise do ODA'!A12</f>
        <v>Licenças Creative Commons</v>
      </c>
      <c r="B1" s="65"/>
      <c r="C1" s="65"/>
    </row>
    <row r="2" spans="1:3" ht="25.5" x14ac:dyDescent="0.2">
      <c r="A2" s="66" t="str">
        <f>'Avaliação do ODA'!B10</f>
        <v>Objeto 1</v>
      </c>
      <c r="B2" s="66"/>
      <c r="C2" s="66"/>
    </row>
    <row r="3" spans="1:3" ht="25.5" x14ac:dyDescent="0.2">
      <c r="A3" s="14" t="s">
        <v>102</v>
      </c>
      <c r="B3" s="64" t="str">
        <f>'Avaliação do ODA'!B11</f>
        <v>Vídeo</v>
      </c>
      <c r="C3" s="64"/>
    </row>
    <row r="4" spans="1:3" ht="15" x14ac:dyDescent="0.2">
      <c r="A4" s="34" t="s">
        <v>110</v>
      </c>
      <c r="B4" s="34" t="s">
        <v>96</v>
      </c>
      <c r="C4" s="34" t="s">
        <v>116</v>
      </c>
    </row>
    <row r="5" spans="1:3" ht="14.25" x14ac:dyDescent="0.2">
      <c r="A5" s="40" t="s">
        <v>9</v>
      </c>
      <c r="B5" s="17" t="str">
        <f>'Avaliação do ODA'!D114</f>
        <v>NA</v>
      </c>
      <c r="C5" s="9" t="str">
        <f>IF(B5&lt;2,"Lacuna",IF(B5="NA","Não se aplica","Converge"))</f>
        <v>Não se aplica</v>
      </c>
    </row>
    <row r="6" spans="1:3" ht="14.25" x14ac:dyDescent="0.2">
      <c r="A6" s="40" t="s">
        <v>10</v>
      </c>
      <c r="B6" s="17" t="str">
        <f>'Avaliação do ODA'!D115</f>
        <v>NA</v>
      </c>
      <c r="C6" s="9" t="str">
        <f t="shared" ref="C6:C10" si="0">IF(B6&lt;2,"Lacuna",IF(B6="NA","Não se aplica","Converge"))</f>
        <v>Não se aplica</v>
      </c>
    </row>
    <row r="7" spans="1:3" ht="14.25" x14ac:dyDescent="0.2">
      <c r="A7" s="40" t="s">
        <v>11</v>
      </c>
      <c r="B7" s="17" t="str">
        <f>'Avaliação do ODA'!D116</f>
        <v>NA</v>
      </c>
      <c r="C7" s="9" t="str">
        <f t="shared" si="0"/>
        <v>Não se aplica</v>
      </c>
    </row>
    <row r="8" spans="1:3" ht="14.25" x14ac:dyDescent="0.2">
      <c r="A8" s="40" t="s">
        <v>12</v>
      </c>
      <c r="B8" s="17" t="str">
        <f>'Avaliação do ODA'!D117</f>
        <v>NA</v>
      </c>
      <c r="C8" s="9" t="str">
        <f t="shared" si="0"/>
        <v>Não se aplica</v>
      </c>
    </row>
    <row r="9" spans="1:3" ht="14.25" x14ac:dyDescent="0.2">
      <c r="A9" s="40" t="s">
        <v>13</v>
      </c>
      <c r="B9" s="17">
        <f>'Avaliação do ODA'!D118</f>
        <v>3</v>
      </c>
      <c r="C9" s="9" t="str">
        <f t="shared" si="0"/>
        <v>Converge</v>
      </c>
    </row>
    <row r="10" spans="1:3" ht="14.25" x14ac:dyDescent="0.2">
      <c r="A10" s="40" t="s">
        <v>14</v>
      </c>
      <c r="B10" s="17" t="str">
        <f>'Avaliação do ODA'!D119</f>
        <v>NA</v>
      </c>
      <c r="C10" s="9" t="str">
        <f t="shared" si="0"/>
        <v>Não se aplica</v>
      </c>
    </row>
    <row r="11" spans="1:3" ht="15" x14ac:dyDescent="0.2">
      <c r="A11" s="34" t="s">
        <v>111</v>
      </c>
      <c r="B11" s="41">
        <f>AVERAGE(B5:B10)</f>
        <v>3</v>
      </c>
      <c r="C11" s="18"/>
    </row>
    <row r="13" spans="1:3" ht="30" x14ac:dyDescent="0.2">
      <c r="A13" s="34" t="s">
        <v>114</v>
      </c>
      <c r="B13" s="41">
        <f>B11/3*100</f>
        <v>100</v>
      </c>
      <c r="C13" s="8" t="str">
        <f>IF(B13&lt;=33.34,"Apresenta lacuna de convergência",IF(B13&lt;=69,"Apresenta potencialidade de convergência","Apresenta convergência"))</f>
        <v>Apresenta convergência</v>
      </c>
    </row>
    <row r="14" spans="1:3" ht="25.5" x14ac:dyDescent="0.2">
      <c r="A14" s="34" t="s">
        <v>115</v>
      </c>
      <c r="B14" s="41">
        <f>B11</f>
        <v>3</v>
      </c>
      <c r="C14" s="38" t="str">
        <f>IF(B11&lt;2,A16,IF(B11&lt;2.5,A17,A18))</f>
        <v xml:space="preserve">Os elementos analíticos apresentam ótimo fator de convergência da categoria analisada. </v>
      </c>
    </row>
    <row r="16" spans="1:3" x14ac:dyDescent="0.2">
      <c r="A16" s="46" t="s">
        <v>112</v>
      </c>
    </row>
    <row r="17" spans="1:1" x14ac:dyDescent="0.2">
      <c r="A17" s="46" t="s">
        <v>113</v>
      </c>
    </row>
    <row r="18" spans="1:1" x14ac:dyDescent="0.2">
      <c r="A18" s="46" t="s">
        <v>117</v>
      </c>
    </row>
    <row r="19" spans="1:1" x14ac:dyDescent="0.2">
      <c r="A19" s="19"/>
    </row>
    <row r="20" spans="1:1" x14ac:dyDescent="0.2">
      <c r="A20" s="19"/>
    </row>
  </sheetData>
  <sheetProtection algorithmName="SHA-512" hashValue="k8F2xo2YLoXpraMU6KzZFJW5DsfJ0pCxbH3JJRe7U51aNWzoqpB4yxULBds+BEnjM/kPx+kZ7x1awxyAld2QJg==" saltValue="PBTfslgetnvoAY8K3rhpiA==" spinCount="100000" sheet="1" objects="1" scenarios="1"/>
  <mergeCells count="3">
    <mergeCell ref="A1:C1"/>
    <mergeCell ref="A2:C2"/>
    <mergeCell ref="B3:C3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Descrição do Sistema</vt:lpstr>
      <vt:lpstr>Avaliação do ODA</vt:lpstr>
      <vt:lpstr>Análise do ODA</vt:lpstr>
      <vt:lpstr>Prática Docente</vt:lpstr>
      <vt:lpstr>Sala de Aula Invertida</vt:lpstr>
      <vt:lpstr>EsM + IpC</vt:lpstr>
      <vt:lpstr>Objeto de Aprendizagem</vt:lpstr>
      <vt:lpstr>REA</vt:lpstr>
      <vt:lpstr>Licenças Creative Commons</vt:lpstr>
      <vt:lpstr>'Análise do ODA'!Area_de_impressao</vt:lpstr>
      <vt:lpstr>'Avaliação do ODA'!Area_de_impressao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Barretto Arruda</dc:creator>
  <cp:lastModifiedBy>Regiani Coser</cp:lastModifiedBy>
  <cp:lastPrinted>2021-05-16T13:45:07Z</cp:lastPrinted>
  <dcterms:created xsi:type="dcterms:W3CDTF">2021-02-02T00:15:31Z</dcterms:created>
  <dcterms:modified xsi:type="dcterms:W3CDTF">2021-08-06T21:57:12Z</dcterms:modified>
</cp:coreProperties>
</file>